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090521\10906-7菜單\給校\"/>
    </mc:Choice>
  </mc:AlternateContent>
  <bookViews>
    <workbookView xWindow="-105" yWindow="-105" windowWidth="15600" windowHeight="11760" tabRatio="922" activeTab="1"/>
  </bookViews>
  <sheets>
    <sheet name="10906-07月葷食菜單" sheetId="13" r:id="rId1"/>
    <sheet name="10906-07月素食菜單 " sheetId="11" r:id="rId2"/>
    <sheet name="0601-0605" sheetId="4" r:id="rId3"/>
    <sheet name="0608-0612" sheetId="5" r:id="rId4"/>
    <sheet name="0615-0620" sheetId="6" r:id="rId5"/>
    <sheet name="0622-0624" sheetId="7" r:id="rId6"/>
    <sheet name="0629-0703" sheetId="9" r:id="rId7"/>
    <sheet name="0706-0710" sheetId="8" r:id="rId8"/>
    <sheet name="0713-0714" sheetId="10" r:id="rId9"/>
  </sheets>
  <definedNames>
    <definedName name="_xlnm.Print_Area" localSheetId="1">'10906-07月素食菜單 '!$A$1:$P$39</definedName>
    <definedName name="_xlnm.Print_Area" localSheetId="0">'10906-07月葷食菜單'!$A$1:$P$43</definedName>
  </definedNames>
  <calcPr calcId="162913"/>
</workbook>
</file>

<file path=xl/calcChain.xml><?xml version="1.0" encoding="utf-8"?>
<calcChain xmlns="http://schemas.openxmlformats.org/spreadsheetml/2006/main">
  <c r="P40" i="13" l="1"/>
  <c r="N38" i="13"/>
  <c r="M38" i="13"/>
  <c r="K38" i="13"/>
  <c r="J38" i="13"/>
  <c r="I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38" i="13" s="1"/>
  <c r="AD26" i="8" l="1"/>
  <c r="AP26" i="8"/>
  <c r="AO26" i="8"/>
  <c r="P34" i="11"/>
  <c r="J32" i="11" l="1"/>
  <c r="I32" i="11"/>
  <c r="K32" i="11"/>
  <c r="L32" i="11"/>
  <c r="M32" i="11"/>
  <c r="N32" i="11"/>
  <c r="O31" i="11" l="1"/>
  <c r="X24" i="10" l="1"/>
  <c r="W24" i="10"/>
  <c r="L24" i="10"/>
  <c r="K24" i="10"/>
  <c r="BB26" i="8"/>
  <c r="BA26" i="8"/>
  <c r="X26" i="8"/>
  <c r="W26" i="8"/>
  <c r="L26" i="8"/>
  <c r="K26" i="8"/>
  <c r="BB32" i="9"/>
  <c r="BA32" i="9"/>
  <c r="AP32" i="9"/>
  <c r="AO32" i="9"/>
  <c r="AD32" i="9"/>
  <c r="X32" i="9"/>
  <c r="W32" i="9"/>
  <c r="L32" i="9"/>
  <c r="K32" i="9"/>
  <c r="AD28" i="7"/>
  <c r="X28" i="7"/>
  <c r="W28" i="7"/>
  <c r="L28" i="7"/>
  <c r="K28" i="7"/>
  <c r="BN31" i="6"/>
  <c r="BM31" i="6"/>
  <c r="BB31" i="6"/>
  <c r="BA31" i="6"/>
  <c r="AP31" i="6"/>
  <c r="AO31" i="6"/>
  <c r="AD31" i="6"/>
  <c r="W31" i="6"/>
  <c r="X31" i="6"/>
  <c r="L31" i="6"/>
  <c r="K31" i="6"/>
  <c r="BB31" i="5"/>
  <c r="BA31" i="5"/>
  <c r="AP31" i="5"/>
  <c r="AO31" i="5"/>
  <c r="AD31" i="5"/>
  <c r="X31" i="5"/>
  <c r="W31" i="5"/>
  <c r="L31" i="5"/>
  <c r="K31" i="5"/>
  <c r="BB29" i="4"/>
  <c r="BA29" i="4"/>
  <c r="AP29" i="4"/>
  <c r="AO29" i="4"/>
  <c r="AD29" i="4"/>
  <c r="X29" i="4"/>
  <c r="W29" i="4"/>
  <c r="L29" i="4"/>
  <c r="K29" i="4"/>
  <c r="O9" i="11" l="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8" i="11"/>
  <c r="O7" i="11"/>
  <c r="O32" i="11" l="1"/>
  <c r="R1" i="6"/>
  <c r="F1" i="7" l="1"/>
  <c r="D1" i="7"/>
  <c r="I1" i="7" s="1"/>
  <c r="P1" i="7"/>
  <c r="R1" i="7"/>
  <c r="U1" i="7" s="1"/>
  <c r="F1" i="10" l="1"/>
  <c r="F1" i="8" l="1"/>
  <c r="M1" i="8" s="1"/>
  <c r="P1" i="8" s="1"/>
  <c r="P1" i="10"/>
  <c r="U1" i="10" s="1"/>
  <c r="I1" i="10"/>
  <c r="D1" i="10"/>
  <c r="I1" i="8"/>
  <c r="D1" i="8"/>
  <c r="AV1" i="8"/>
  <c r="AY1" i="8" s="1"/>
  <c r="R1" i="8" l="1"/>
  <c r="U1" i="8" s="1"/>
  <c r="Y1" i="8"/>
  <c r="AB1" i="8" s="1"/>
  <c r="AE1" i="8"/>
  <c r="AH1" i="8" s="1"/>
  <c r="AJ1" i="8"/>
  <c r="AM1" i="8" s="1"/>
  <c r="AQ1" i="8"/>
  <c r="AT1" i="8" s="1"/>
  <c r="AY1" i="9" l="1"/>
  <c r="AT1" i="9"/>
  <c r="AJ1" i="9"/>
  <c r="AH1" i="9" l="1"/>
  <c r="AM1" i="9" s="1"/>
  <c r="AB1" i="9" l="1"/>
  <c r="R1" i="9" l="1"/>
  <c r="P1" i="9"/>
  <c r="U1" i="9" s="1"/>
  <c r="F1" i="9"/>
  <c r="D1" i="9"/>
  <c r="I1" i="9" s="1"/>
  <c r="BK1" i="6"/>
  <c r="BH1" i="6"/>
  <c r="BF1" i="6"/>
  <c r="AY1" i="6"/>
  <c r="AV1" i="6"/>
  <c r="AT1" i="6"/>
  <c r="AJ1" i="6"/>
  <c r="AM1" i="6" s="1"/>
  <c r="AH1" i="6"/>
  <c r="AB1" i="6"/>
  <c r="F1" i="6"/>
  <c r="I1" i="6" s="1"/>
  <c r="D1" i="6"/>
  <c r="U1" i="6"/>
  <c r="P1" i="6" l="1"/>
  <c r="AY1" i="5"/>
  <c r="AT1" i="5"/>
  <c r="AJ1" i="5"/>
  <c r="AH1" i="5"/>
  <c r="AM1" i="5" s="1"/>
  <c r="AB1" i="5"/>
  <c r="U1" i="5"/>
  <c r="P1" i="5"/>
  <c r="I1" i="5"/>
  <c r="D1" i="5"/>
  <c r="AY1" i="4"/>
  <c r="AT1" i="4"/>
  <c r="U1" i="4"/>
  <c r="P1" i="4"/>
  <c r="I1" i="4"/>
  <c r="D1" i="4"/>
</calcChain>
</file>

<file path=xl/sharedStrings.xml><?xml version="1.0" encoding="utf-8"?>
<sst xmlns="http://schemas.openxmlformats.org/spreadsheetml/2006/main" count="3390" uniqueCount="1092">
  <si>
    <t xml:space="preserve">傳真電話：02-28319956                       公司網址：http://www.hungyuan.com.tw                           </t>
  </si>
  <si>
    <t>日期</t>
  </si>
  <si>
    <t>星期</t>
  </si>
  <si>
    <t>主食</t>
  </si>
  <si>
    <t>主菜</t>
  </si>
  <si>
    <t>副菜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</si>
  <si>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</si>
  <si>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</si>
  <si>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</si>
  <si>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</si>
  <si>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</si>
  <si>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</si>
  <si>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</si>
  <si>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</si>
  <si>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</si>
  <si>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</si>
  <si>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</si>
  <si>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</si>
  <si>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</si>
  <si>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>一</t>
  </si>
  <si>
    <t>翡翠燴蛋</t>
  </si>
  <si>
    <t>有機青菜</t>
  </si>
  <si>
    <t>水果</t>
  </si>
  <si>
    <t>二</t>
  </si>
  <si>
    <t>咖哩雞丁</t>
  </si>
  <si>
    <t>三</t>
  </si>
  <si>
    <t>小米飯</t>
  </si>
  <si>
    <t>黑胡椒肉柳</t>
  </si>
  <si>
    <t>高麗菜</t>
  </si>
  <si>
    <t>海芽味噌湯</t>
  </si>
  <si>
    <t>課輔班</t>
  </si>
  <si>
    <t>四</t>
  </si>
  <si>
    <t>五</t>
  </si>
  <si>
    <t>薏仁飯</t>
  </si>
  <si>
    <t>親子丼</t>
  </si>
  <si>
    <t>塔香海茸</t>
  </si>
  <si>
    <t>銀蘿鮮菇湯</t>
  </si>
  <si>
    <t>糙米飯</t>
  </si>
  <si>
    <t>芹香干片</t>
  </si>
  <si>
    <t>地瓜飯</t>
  </si>
  <si>
    <t>麻婆豆腐</t>
  </si>
  <si>
    <t>麥片飯</t>
  </si>
  <si>
    <t>雙薯燉肉</t>
  </si>
  <si>
    <t>綠豆湯</t>
  </si>
  <si>
    <t>燕麥飯</t>
  </si>
  <si>
    <t>腰果雞丁</t>
  </si>
  <si>
    <t>日式蒸蛋</t>
  </si>
  <si>
    <t>南瓜濃湯</t>
  </si>
  <si>
    <t>鮮奶</t>
  </si>
  <si>
    <t>雜糧飯</t>
  </si>
  <si>
    <t>古早味肉燥</t>
  </si>
  <si>
    <t>芹香黃瓜湯</t>
  </si>
  <si>
    <t>日式關東煮</t>
  </si>
  <si>
    <t>紫菜蛋花湯</t>
  </si>
  <si>
    <t>香菇雞湯</t>
  </si>
  <si>
    <t>胚芽飯</t>
  </si>
  <si>
    <t>泡菜燒肉</t>
  </si>
  <si>
    <t xml:space="preserve">六  大  類  營  養  分  析   - 月 平  均 </t>
  </si>
  <si>
    <t>主菜食材特性分析(次/月)</t>
  </si>
  <si>
    <t>副菜食材分析(次/月)</t>
  </si>
  <si>
    <t>其他分析(次/月)</t>
  </si>
  <si>
    <t>平均鈣量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</si>
  <si>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</si>
  <si>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</si>
  <si>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</si>
  <si>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</si>
  <si>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</si>
  <si>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</si>
  <si>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</si>
  <si>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</si>
  <si>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</si>
  <si>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</si>
  <si>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</si>
  <si>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 xml:space="preserve">學校午餐食物內容理想建議量表  </t>
  </si>
  <si>
    <t>蔬食日</t>
  </si>
  <si>
    <t xml:space="preserve"> 為油炸品，請適量攝取</t>
  </si>
  <si>
    <t>國小1~3年級 - 全榖雜糧類 5份、豆魚蛋肉類 2份、蔬菜類 1.5份、水果類 1份、油脂與堅果種子類 2份</t>
  </si>
  <si>
    <t>國小4~6年級 - 全榖雜糧類 5.5份、豆魚蛋肉類 2.5份、蔬菜類 2份、水果類 1份、油脂與堅果種子類 2.5份</t>
  </si>
  <si>
    <t>鮮蔬湯</t>
  </si>
  <si>
    <t>梅干麵腸</t>
  </si>
  <si>
    <t>燒素錦</t>
  </si>
  <si>
    <t>素羅漢齋</t>
  </si>
  <si>
    <t>咖哩素肚</t>
  </si>
  <si>
    <t>玉米鮑菇</t>
  </si>
  <si>
    <t>泡菜腰花</t>
  </si>
  <si>
    <t>白米</t>
  </si>
  <si>
    <t>g</t>
  </si>
  <si>
    <t>紫米</t>
  </si>
  <si>
    <t>小米</t>
  </si>
  <si>
    <t>香菇絲</t>
  </si>
  <si>
    <t>絞蒜</t>
  </si>
  <si>
    <t>筍香燒雞</t>
  </si>
  <si>
    <t>CAS雞胸丁</t>
  </si>
  <si>
    <t>麵腸</t>
  </si>
  <si>
    <t>p</t>
  </si>
  <si>
    <t>古早味蒸豆腐</t>
  </si>
  <si>
    <t>薄豆腐中丁</t>
  </si>
  <si>
    <t>筍片</t>
  </si>
  <si>
    <t>生筍絲</t>
  </si>
  <si>
    <t>筍小丁</t>
  </si>
  <si>
    <t>紅K中丁</t>
  </si>
  <si>
    <t xml:space="preserve">大白菜切 </t>
  </si>
  <si>
    <t>朴菜絲</t>
  </si>
  <si>
    <t>洋蔥中丁</t>
  </si>
  <si>
    <t>香菇</t>
  </si>
  <si>
    <t>洋芋中丁</t>
  </si>
  <si>
    <t>CAS盒蛋</t>
  </si>
  <si>
    <t>碎瓜</t>
  </si>
  <si>
    <t>紅K絲</t>
  </si>
  <si>
    <t>蔥花</t>
  </si>
  <si>
    <t>海苔絲</t>
  </si>
  <si>
    <t>CAS液蛋</t>
  </si>
  <si>
    <t>青江菜末</t>
  </si>
  <si>
    <t>紅K末</t>
  </si>
  <si>
    <t>洋蔥小丁</t>
  </si>
  <si>
    <t>cas高麗菜</t>
  </si>
  <si>
    <t>薑絲</t>
  </si>
  <si>
    <t>金針菇</t>
  </si>
  <si>
    <t>湯品</t>
  </si>
  <si>
    <t>高麗菜絲</t>
  </si>
  <si>
    <t>海帶芽-乾</t>
  </si>
  <si>
    <t>銀耳枸杞湯</t>
  </si>
  <si>
    <t>白木耳</t>
  </si>
  <si>
    <t>木耳絲</t>
  </si>
  <si>
    <t>麥片</t>
  </si>
  <si>
    <t>味噌</t>
  </si>
  <si>
    <t>枸杞</t>
  </si>
  <si>
    <t>份</t>
  </si>
  <si>
    <t>白飯</t>
  </si>
  <si>
    <t>糙米</t>
  </si>
  <si>
    <t>CAS地瓜小丁</t>
  </si>
  <si>
    <t>豆干片</t>
  </si>
  <si>
    <t>P</t>
  </si>
  <si>
    <t>CAS肉角</t>
  </si>
  <si>
    <t>油豆腐</t>
  </si>
  <si>
    <t>木耳片</t>
  </si>
  <si>
    <t>洋蔥絲</t>
  </si>
  <si>
    <t>紅K片</t>
  </si>
  <si>
    <t>地瓜中丁</t>
  </si>
  <si>
    <t>白K中丁</t>
  </si>
  <si>
    <t>蔥段</t>
  </si>
  <si>
    <t>甜豆莢</t>
  </si>
  <si>
    <t>紅k中丁</t>
  </si>
  <si>
    <t>生豆包(散)</t>
  </si>
  <si>
    <t>薑片</t>
  </si>
  <si>
    <t>玉米筍</t>
  </si>
  <si>
    <t>海茸切</t>
  </si>
  <si>
    <t>薄豆腐大丁</t>
  </si>
  <si>
    <t>冬粉</t>
  </si>
  <si>
    <t>CAS絞肉</t>
  </si>
  <si>
    <t>九層塔</t>
  </si>
  <si>
    <t>杏鮑菇</t>
  </si>
  <si>
    <t>CAS冷凍玉米粒</t>
  </si>
  <si>
    <t>芹菜</t>
  </si>
  <si>
    <t>冬瓜小丁</t>
  </si>
  <si>
    <t>山粉圓地瓜</t>
  </si>
  <si>
    <t>山粉圓</t>
  </si>
  <si>
    <t>地瓜小丁</t>
  </si>
  <si>
    <t>CAS大骨切</t>
  </si>
  <si>
    <t>燕麥粒</t>
  </si>
  <si>
    <t>小薏仁</t>
  </si>
  <si>
    <t>CAS紅K絲</t>
  </si>
  <si>
    <t>彩椒豆腸</t>
  </si>
  <si>
    <t>豆腸大丁</t>
  </si>
  <si>
    <t>素肚</t>
  </si>
  <si>
    <t>CAS粗絞肉</t>
  </si>
  <si>
    <t>香酥虱目魚柳</t>
  </si>
  <si>
    <t>紅椒中丁</t>
  </si>
  <si>
    <t>CAS骨腿丁</t>
  </si>
  <si>
    <t>青椒中丁</t>
  </si>
  <si>
    <t>黃椒中丁</t>
  </si>
  <si>
    <t>咖哩粉</t>
  </si>
  <si>
    <t>碎瓜(黑)</t>
  </si>
  <si>
    <t>蜜汁腰果</t>
  </si>
  <si>
    <t>香烤地瓜</t>
  </si>
  <si>
    <t>烤蜜地瓜</t>
  </si>
  <si>
    <t>綠豆</t>
  </si>
  <si>
    <t>洋芋小丁</t>
  </si>
  <si>
    <t>黃瓜片</t>
  </si>
  <si>
    <t>番茄</t>
  </si>
  <si>
    <t>奶粉</t>
  </si>
  <si>
    <t>胚芽米</t>
  </si>
  <si>
    <t>飄香豬排</t>
  </si>
  <si>
    <t>香椿豆包</t>
  </si>
  <si>
    <t>大白菜絲</t>
  </si>
  <si>
    <t>杏鮑菇滾刀塊</t>
  </si>
  <si>
    <t>紅K大丁</t>
  </si>
  <si>
    <t>香椿醬</t>
  </si>
  <si>
    <t>紅蘿蔔片</t>
  </si>
  <si>
    <t>韓國泡菜</t>
  </si>
  <si>
    <t>豆干小丁</t>
  </si>
  <si>
    <t>油豆腐丁</t>
  </si>
  <si>
    <t>蛋酥高麗菜</t>
  </si>
  <si>
    <t>高麗菜段</t>
  </si>
  <si>
    <t>芝麻包</t>
  </si>
  <si>
    <t>CAS珍珠虱目魚丸</t>
  </si>
  <si>
    <t>CAS豬血糕丁</t>
  </si>
  <si>
    <t>紫菜</t>
  </si>
  <si>
    <t>紅豆</t>
  </si>
  <si>
    <t>玉筍燒油腐</t>
  </si>
  <si>
    <t>CAS肉柳</t>
  </si>
  <si>
    <t>黑胡椒(粗)-小磨坊</t>
  </si>
  <si>
    <t>梅干燒肉片</t>
  </si>
  <si>
    <t>CAS肉片</t>
  </si>
  <si>
    <t>台灣筍干(切)</t>
  </si>
  <si>
    <t>大溪黑豆乾丁-非基改</t>
  </si>
  <si>
    <t>鐵板高麗菜</t>
  </si>
  <si>
    <t>CAS高麗菜切</t>
  </si>
  <si>
    <t>CAS肉絲</t>
  </si>
  <si>
    <t>板豆腐絲</t>
  </si>
  <si>
    <t>脆筍絲</t>
  </si>
  <si>
    <t>小豆干丁-非基改</t>
  </si>
  <si>
    <t>三角油豆腐-中-非基改</t>
  </si>
  <si>
    <t>五香燒雞</t>
  </si>
  <si>
    <t>CAS冷藏骨腿丁</t>
  </si>
  <si>
    <t>CAS冷藏雞胸丁</t>
  </si>
  <si>
    <t>白K大丁</t>
  </si>
  <si>
    <t>咖哩豆腐煲</t>
  </si>
  <si>
    <t>薄豆腐中丁-非基改</t>
  </si>
  <si>
    <t>CAS洋芋中丁</t>
  </si>
  <si>
    <t>CAS紅蘿蔔中丁</t>
  </si>
  <si>
    <t>CAS洋蔥中丁</t>
  </si>
  <si>
    <t>玉米粒</t>
  </si>
  <si>
    <t>青菜豆腐湯</t>
  </si>
  <si>
    <t>薄豆腐絲-非基改</t>
  </si>
  <si>
    <t>玉米干丁</t>
  </si>
  <si>
    <t>小干丁</t>
  </si>
  <si>
    <t>白K小丁</t>
  </si>
  <si>
    <t>酸辣湯</t>
    <phoneticPr fontId="22" type="noConversion"/>
  </si>
  <si>
    <t>羅宋湯</t>
    <phoneticPr fontId="22" type="noConversion"/>
  </si>
  <si>
    <t>銀耳枸杞湯</t>
    <phoneticPr fontId="22" type="noConversion"/>
  </si>
  <si>
    <t>水果</t>
    <phoneticPr fontId="22" type="noConversion"/>
  </si>
  <si>
    <t>水果</t>
    <phoneticPr fontId="22" type="noConversion"/>
  </si>
  <si>
    <t>紫米飯</t>
    <phoneticPr fontId="22" type="noConversion"/>
  </si>
  <si>
    <t>山粉圓地瓜</t>
    <phoneticPr fontId="22" type="noConversion"/>
  </si>
  <si>
    <t>水果</t>
    <phoneticPr fontId="22" type="noConversion"/>
  </si>
  <si>
    <t>二</t>
    <phoneticPr fontId="22" type="noConversion"/>
  </si>
  <si>
    <t>四</t>
    <phoneticPr fontId="22" type="noConversion"/>
  </si>
  <si>
    <t>二</t>
    <phoneticPr fontId="22" type="noConversion"/>
  </si>
  <si>
    <t>玉米濃湯</t>
    <phoneticPr fontId="22" type="noConversion"/>
  </si>
  <si>
    <t>六</t>
    <phoneticPr fontId="22" type="noConversion"/>
  </si>
  <si>
    <t>薏仁飯</t>
    <phoneticPr fontId="22" type="noConversion"/>
  </si>
  <si>
    <t>金菇粉絲湯</t>
    <phoneticPr fontId="22" type="noConversion"/>
  </si>
  <si>
    <t>麥片飯</t>
    <phoneticPr fontId="22" type="noConversion"/>
  </si>
  <si>
    <t>-</t>
  </si>
  <si>
    <t>高纖蔬菜湯</t>
  </si>
  <si>
    <t>酸辣湯</t>
  </si>
  <si>
    <t>蔥爆肉絲</t>
  </si>
  <si>
    <t>彩繪海絲</t>
  </si>
  <si>
    <t>金菇豆腐羹</t>
  </si>
  <si>
    <t>糖醋雞丁</t>
  </si>
  <si>
    <t>紅燒豆腐</t>
  </si>
  <si>
    <t>醬爆雞丁</t>
  </si>
  <si>
    <t>南瓜飯</t>
    <phoneticPr fontId="22" type="noConversion"/>
  </si>
  <si>
    <t>地瓜湯</t>
    <phoneticPr fontId="22" type="noConversion"/>
  </si>
  <si>
    <t>上海菜飯</t>
    <phoneticPr fontId="22" type="noConversion"/>
  </si>
  <si>
    <t>主菜種類(次/月)</t>
    <phoneticPr fontId="22" type="noConversion"/>
  </si>
  <si>
    <t>宏遠公司 109年6-7月份菜單   文昌、三玉、蘭雅、雨聲、芝山國小午餐群組</t>
    <phoneticPr fontId="22" type="noConversion"/>
  </si>
  <si>
    <t>紅豆燕麥湯</t>
    <phoneticPr fontId="22" type="noConversion"/>
  </si>
  <si>
    <t>全3.25</t>
    <phoneticPr fontId="22" type="noConversion"/>
  </si>
  <si>
    <t>韓式泡菜炒飯</t>
    <phoneticPr fontId="22" type="noConversion"/>
  </si>
  <si>
    <t>全0.75</t>
    <phoneticPr fontId="22" type="noConversion"/>
  </si>
  <si>
    <t>g</t>
    <phoneticPr fontId="22" type="noConversion"/>
  </si>
  <si>
    <t>肉絲</t>
  </si>
  <si>
    <t>海帶芽</t>
  </si>
  <si>
    <t>台式炒粄條</t>
    <phoneticPr fontId="23" type="noConversion"/>
  </si>
  <si>
    <t>板條切</t>
    <phoneticPr fontId="23" type="noConversion"/>
  </si>
  <si>
    <t>紅k絲</t>
  </si>
  <si>
    <t>馬鈴薯中丁</t>
  </si>
  <si>
    <t>白芝麻</t>
  </si>
  <si>
    <t>蕃茄小丁</t>
  </si>
  <si>
    <t>薑絲</t>
    <phoneticPr fontId="22" type="noConversion"/>
  </si>
  <si>
    <t>薄豆腐絲</t>
  </si>
  <si>
    <t>大白菜</t>
  </si>
  <si>
    <t>盒蛋</t>
  </si>
  <si>
    <t>冷藏雞腿骨</t>
  </si>
  <si>
    <t>白k小丁</t>
  </si>
  <si>
    <t>香菇切絲Q</t>
  </si>
  <si>
    <t>柴魚片( 熬湯用)</t>
  </si>
  <si>
    <t>CAS洋蔥小丁</t>
  </si>
  <si>
    <t>CAS紅K片</t>
  </si>
  <si>
    <t>西芹蔬菜湯</t>
  </si>
  <si>
    <t>西芹薄片</t>
  </si>
  <si>
    <t>糖醋素雞</t>
  </si>
  <si>
    <t>素雞</t>
  </si>
  <si>
    <t>鳳梨</t>
  </si>
  <si>
    <t>彩椒</t>
  </si>
  <si>
    <t>主食</t>
    <phoneticPr fontId="23" type="noConversion"/>
  </si>
  <si>
    <t>鳳梨角</t>
  </si>
  <si>
    <t>大白菜切</t>
  </si>
  <si>
    <t>冬粉</t>
    <phoneticPr fontId="22" type="noConversion"/>
  </si>
  <si>
    <t>g</t>
    <phoneticPr fontId="23" type="noConversion"/>
  </si>
  <si>
    <t>CAS高麗菜片</t>
  </si>
  <si>
    <t>地瓜湯</t>
  </si>
  <si>
    <t>南瓜飯</t>
    <phoneticPr fontId="23" type="noConversion"/>
  </si>
  <si>
    <t>南瓜</t>
    <phoneticPr fontId="23" type="noConversion"/>
  </si>
  <si>
    <t>南瓜</t>
    <phoneticPr fontId="22" type="noConversion"/>
  </si>
  <si>
    <t>黃金柳葉魚</t>
  </si>
  <si>
    <t>麥片飯</t>
    <phoneticPr fontId="23" type="noConversion"/>
  </si>
  <si>
    <t>糙米飯</t>
    <phoneticPr fontId="23" type="noConversion"/>
  </si>
  <si>
    <t>麥片</t>
    <phoneticPr fontId="23" type="noConversion"/>
  </si>
  <si>
    <t>糙米</t>
    <phoneticPr fontId="23" type="noConversion"/>
  </si>
  <si>
    <t>海帶絲</t>
  </si>
  <si>
    <t>白干絲</t>
  </si>
  <si>
    <t>有機青菜切</t>
  </si>
  <si>
    <t>筍絲</t>
  </si>
  <si>
    <t>薏仁飯</t>
    <phoneticPr fontId="23" type="noConversion"/>
  </si>
  <si>
    <t>薏仁</t>
    <phoneticPr fontId="23" type="noConversion"/>
  </si>
  <si>
    <t>2020/0714</t>
    <phoneticPr fontId="22" type="noConversion"/>
  </si>
  <si>
    <t>西芹蔬菜湯</t>
    <phoneticPr fontId="22" type="noConversion"/>
  </si>
  <si>
    <t>紫菜蛋花湯</t>
    <phoneticPr fontId="22" type="noConversion"/>
  </si>
  <si>
    <t>榨菜粉絲湯</t>
    <phoneticPr fontId="22" type="noConversion"/>
  </si>
  <si>
    <t>薄豆腐切絲</t>
  </si>
  <si>
    <t>麥片飯</t>
    <phoneticPr fontId="22" type="noConversion"/>
  </si>
  <si>
    <t>紫米飯</t>
    <phoneticPr fontId="22" type="noConversion"/>
  </si>
  <si>
    <t>雜糧飯</t>
    <phoneticPr fontId="22" type="noConversion"/>
  </si>
  <si>
    <t>日式蒸蛋</t>
    <phoneticPr fontId="22" type="noConversion"/>
  </si>
  <si>
    <t>小米飯</t>
    <phoneticPr fontId="22" type="noConversion"/>
  </si>
  <si>
    <t>義式烤食蔬</t>
    <phoneticPr fontId="22" type="noConversion"/>
  </si>
  <si>
    <t>上海菜飯</t>
    <phoneticPr fontId="22" type="noConversion"/>
  </si>
  <si>
    <t>番茄肉醬義大利麵</t>
    <phoneticPr fontId="22" type="noConversion"/>
  </si>
  <si>
    <t>芝麻包</t>
    <phoneticPr fontId="22" type="noConversion"/>
  </si>
  <si>
    <t>藜麥飯</t>
    <phoneticPr fontId="22" type="noConversion"/>
  </si>
  <si>
    <t>薑燒南瓜</t>
    <phoneticPr fontId="22" type="noConversion"/>
  </si>
  <si>
    <t>南瓜飯</t>
    <phoneticPr fontId="22" type="noConversion"/>
  </si>
  <si>
    <t>麥片飯</t>
    <phoneticPr fontId="22" type="noConversion"/>
  </si>
  <si>
    <t>翡翠燴蛋</t>
    <phoneticPr fontId="22" type="noConversion"/>
  </si>
  <si>
    <t>韓式炒飯</t>
    <phoneticPr fontId="22" type="noConversion"/>
  </si>
  <si>
    <t>紫米飯</t>
    <phoneticPr fontId="22" type="noConversion"/>
  </si>
  <si>
    <t>玉米干丁</t>
    <phoneticPr fontId="22" type="noConversion"/>
  </si>
  <si>
    <t>藜麥飯</t>
    <phoneticPr fontId="22" type="noConversion"/>
  </si>
  <si>
    <t>蛋酥高麗菜</t>
    <phoneticPr fontId="22" type="noConversion"/>
  </si>
  <si>
    <t>地瓜飯</t>
    <phoneticPr fontId="22" type="noConversion"/>
  </si>
  <si>
    <t>日式烏龍麵</t>
    <phoneticPr fontId="22" type="noConversion"/>
  </si>
  <si>
    <t>鮮奶饅頭</t>
    <phoneticPr fontId="22" type="noConversion"/>
  </si>
  <si>
    <t>胚芽飯</t>
    <phoneticPr fontId="22" type="noConversion"/>
  </si>
  <si>
    <t>香烤地瓜</t>
    <phoneticPr fontId="22" type="noConversion"/>
  </si>
  <si>
    <t>燒素錦</t>
    <phoneticPr fontId="22" type="noConversion"/>
  </si>
  <si>
    <t>紅燒烤麩</t>
    <phoneticPr fontId="22" type="noConversion"/>
  </si>
  <si>
    <t>雙薯豆腸</t>
    <phoneticPr fontId="22" type="noConversion"/>
  </si>
  <si>
    <t>地瓜飯</t>
    <phoneticPr fontId="22" type="noConversion"/>
  </si>
  <si>
    <t>糖醋素雞</t>
    <phoneticPr fontId="22" type="noConversion"/>
  </si>
  <si>
    <t>回鍋干片</t>
    <phoneticPr fontId="22" type="noConversion"/>
  </si>
  <si>
    <t>梅干麵腸</t>
    <phoneticPr fontId="22" type="noConversion"/>
  </si>
  <si>
    <t>蜜汁素鰻</t>
    <phoneticPr fontId="22" type="noConversion"/>
  </si>
  <si>
    <t>有機青菜</t>
    <phoneticPr fontId="22" type="noConversion"/>
  </si>
  <si>
    <t>咖哩素肚</t>
    <phoneticPr fontId="22" type="noConversion"/>
  </si>
  <si>
    <t>玉米鮑菇</t>
    <phoneticPr fontId="22" type="noConversion"/>
  </si>
  <si>
    <t>古早味蒸豆腐</t>
    <phoneticPr fontId="22" type="noConversion"/>
  </si>
  <si>
    <t>素肉燥滷蛋</t>
    <phoneticPr fontId="22" type="noConversion"/>
  </si>
  <si>
    <t>素羅漢齋</t>
    <phoneticPr fontId="22" type="noConversion"/>
  </si>
  <si>
    <t>彩椒豆腸</t>
    <phoneticPr fontId="22" type="noConversion"/>
  </si>
  <si>
    <t>泡菜腰花</t>
    <phoneticPr fontId="22" type="noConversion"/>
  </si>
  <si>
    <t>素羅漢齋</t>
    <phoneticPr fontId="22" type="noConversion"/>
  </si>
  <si>
    <t>三杯干丁</t>
    <phoneticPr fontId="22" type="noConversion"/>
  </si>
  <si>
    <t>苦瓜豆腐蛋</t>
    <phoneticPr fontId="22" type="noConversion"/>
  </si>
  <si>
    <t>香椿豆包</t>
    <phoneticPr fontId="22" type="noConversion"/>
  </si>
  <si>
    <t>有機青菜</t>
    <phoneticPr fontId="22" type="noConversion"/>
  </si>
  <si>
    <t>塔香干丁</t>
    <phoneticPr fontId="22" type="noConversion"/>
  </si>
  <si>
    <t>鹽酥什錦</t>
    <phoneticPr fontId="22" type="noConversion"/>
  </si>
  <si>
    <t>味噌豆腐湯</t>
    <phoneticPr fontId="22" type="noConversion"/>
  </si>
  <si>
    <t>全3.25</t>
    <phoneticPr fontId="22" type="noConversion"/>
  </si>
  <si>
    <t>全0.75</t>
    <phoneticPr fontId="22" type="noConversion"/>
  </si>
  <si>
    <t>g</t>
    <phoneticPr fontId="22" type="noConversion"/>
  </si>
  <si>
    <t>豆1.27</t>
    <phoneticPr fontId="22" type="noConversion"/>
  </si>
  <si>
    <t>九層塔</t>
    <phoneticPr fontId="22" type="noConversion"/>
  </si>
  <si>
    <t>豆0.14</t>
    <phoneticPr fontId="22" type="noConversion"/>
  </si>
  <si>
    <t>g</t>
    <phoneticPr fontId="23" type="noConversion"/>
  </si>
  <si>
    <t>玉米筍切</t>
    <phoneticPr fontId="22" type="noConversion"/>
  </si>
  <si>
    <t>彩繪冬瓜</t>
  </si>
  <si>
    <t>彩繪冬瓜</t>
    <phoneticPr fontId="22" type="noConversion"/>
  </si>
  <si>
    <t>冬瓜中丁</t>
  </si>
  <si>
    <t>黎麥飯</t>
    <phoneticPr fontId="22" type="noConversion"/>
  </si>
  <si>
    <t>麥片</t>
    <phoneticPr fontId="22" type="noConversion"/>
  </si>
  <si>
    <t>黎麥</t>
    <phoneticPr fontId="22" type="noConversion"/>
  </si>
  <si>
    <t>紅k絲</t>
    <phoneticPr fontId="22" type="noConversion"/>
  </si>
  <si>
    <t>泡菜</t>
    <phoneticPr fontId="22" type="noConversion"/>
  </si>
  <si>
    <t>洋蔥小丁</t>
    <phoneticPr fontId="22" type="noConversion"/>
  </si>
  <si>
    <t>液蛋</t>
    <phoneticPr fontId="22" type="noConversion"/>
  </si>
  <si>
    <t>p</t>
    <phoneticPr fontId="23" type="noConversion"/>
  </si>
  <si>
    <t>豆1.7</t>
    <phoneticPr fontId="22" type="noConversion"/>
  </si>
  <si>
    <t>蜜汁素鰻</t>
    <phoneticPr fontId="22" type="noConversion"/>
  </si>
  <si>
    <t>麵腸</t>
    <phoneticPr fontId="22" type="noConversion"/>
  </si>
  <si>
    <t>豆2</t>
    <phoneticPr fontId="22" type="noConversion"/>
  </si>
  <si>
    <t>咖哩雞丁</t>
    <phoneticPr fontId="23" type="noConversion"/>
  </si>
  <si>
    <t>香菇</t>
    <phoneticPr fontId="22" type="noConversion"/>
  </si>
  <si>
    <t>豆0.58</t>
    <phoneticPr fontId="22" type="noConversion"/>
  </si>
  <si>
    <t>豆干片</t>
    <phoneticPr fontId="23" type="noConversion"/>
  </si>
  <si>
    <t>全0.22</t>
    <phoneticPr fontId="22" type="noConversion"/>
  </si>
  <si>
    <t>白芝麻</t>
    <phoneticPr fontId="22" type="noConversion"/>
  </si>
  <si>
    <t>cas紅k片</t>
    <phoneticPr fontId="22" type="noConversion"/>
  </si>
  <si>
    <t>全0.24</t>
    <phoneticPr fontId="22" type="noConversion"/>
  </si>
  <si>
    <t>洋蔥絲</t>
    <phoneticPr fontId="22" type="noConversion"/>
  </si>
  <si>
    <t>豆0.75</t>
    <phoneticPr fontId="22" type="noConversion"/>
  </si>
  <si>
    <t>彩椒洋芋</t>
    <phoneticPr fontId="23" type="noConversion"/>
  </si>
  <si>
    <t>洋芋中丁</t>
    <phoneticPr fontId="23" type="noConversion"/>
  </si>
  <si>
    <t>玉米干丁</t>
    <phoneticPr fontId="22" type="noConversion"/>
  </si>
  <si>
    <t>小干丁</t>
    <phoneticPr fontId="22" type="noConversion"/>
  </si>
  <si>
    <t>青椒中丁</t>
    <phoneticPr fontId="23" type="noConversion"/>
  </si>
  <si>
    <t>白K小丁</t>
    <phoneticPr fontId="22" type="noConversion"/>
  </si>
  <si>
    <t>紅椒中丁</t>
    <phoneticPr fontId="23" type="noConversion"/>
  </si>
  <si>
    <t>青豆仁</t>
    <phoneticPr fontId="22" type="noConversion"/>
  </si>
  <si>
    <t>黃椒中丁</t>
    <phoneticPr fontId="23" type="noConversion"/>
  </si>
  <si>
    <t>玉米粒</t>
    <phoneticPr fontId="22" type="noConversion"/>
  </si>
  <si>
    <t>全0.24</t>
    <phoneticPr fontId="22" type="noConversion"/>
  </si>
  <si>
    <t>肉絲</t>
    <phoneticPr fontId="23" type="noConversion"/>
  </si>
  <si>
    <t>豆0.14</t>
    <phoneticPr fontId="22" type="noConversion"/>
  </si>
  <si>
    <t>香菇丁</t>
    <phoneticPr fontId="22" type="noConversion"/>
  </si>
  <si>
    <t>豆0.11</t>
    <phoneticPr fontId="22" type="noConversion"/>
  </si>
  <si>
    <t>絞蒜</t>
    <phoneticPr fontId="22" type="noConversion"/>
  </si>
  <si>
    <t>薑絲</t>
    <phoneticPr fontId="23" type="noConversion"/>
  </si>
  <si>
    <t>鮮蔬魚丸湯</t>
    <phoneticPr fontId="22" type="noConversion"/>
  </si>
  <si>
    <t>冬瓜大骨湯</t>
    <phoneticPr fontId="23" type="noConversion"/>
  </si>
  <si>
    <t>冬瓜小丁</t>
    <phoneticPr fontId="23" type="noConversion"/>
  </si>
  <si>
    <t>g</t>
    <phoneticPr fontId="23" type="noConversion"/>
  </si>
  <si>
    <t>冬瓜湯</t>
    <phoneticPr fontId="22" type="noConversion"/>
  </si>
  <si>
    <t>全0.15</t>
    <phoneticPr fontId="22" type="noConversion"/>
  </si>
  <si>
    <t>豆0.19</t>
    <phoneticPr fontId="22" type="noConversion"/>
  </si>
  <si>
    <t>味噌</t>
    <phoneticPr fontId="22" type="noConversion"/>
  </si>
  <si>
    <t>豆0.1</t>
    <phoneticPr fontId="22" type="noConversion"/>
  </si>
  <si>
    <t>薑絲</t>
    <phoneticPr fontId="23" type="noConversion"/>
  </si>
  <si>
    <t>虱目魚丸</t>
    <phoneticPr fontId="22" type="noConversion"/>
  </si>
  <si>
    <t>CAS大骨切</t>
    <phoneticPr fontId="23" type="noConversion"/>
  </si>
  <si>
    <t>紫米</t>
    <phoneticPr fontId="22" type="noConversion"/>
  </si>
  <si>
    <t>薏仁</t>
    <phoneticPr fontId="22" type="noConversion"/>
  </si>
  <si>
    <t>全0.75</t>
    <phoneticPr fontId="22" type="noConversion"/>
  </si>
  <si>
    <t>全0.25</t>
    <phoneticPr fontId="22" type="noConversion"/>
  </si>
  <si>
    <t>小米</t>
    <phoneticPr fontId="22" type="noConversion"/>
  </si>
  <si>
    <t>全0.25</t>
    <phoneticPr fontId="22" type="noConversion"/>
  </si>
  <si>
    <t>全0.1</t>
    <phoneticPr fontId="22" type="noConversion"/>
  </si>
  <si>
    <t>花瓜雞</t>
    <phoneticPr fontId="23" type="noConversion"/>
  </si>
  <si>
    <t>冷藏雞胸丁</t>
    <phoneticPr fontId="23" type="noConversion"/>
  </si>
  <si>
    <t>蒲燒鯛</t>
    <phoneticPr fontId="23" type="noConversion"/>
  </si>
  <si>
    <t>蒲燒鯛魚腹</t>
    <phoneticPr fontId="23" type="noConversion"/>
  </si>
  <si>
    <t>豆1.14</t>
    <phoneticPr fontId="22" type="noConversion"/>
  </si>
  <si>
    <t>泡菜燒肉</t>
    <phoneticPr fontId="23" type="noConversion"/>
  </si>
  <si>
    <t>CAS肉片</t>
    <phoneticPr fontId="23" type="noConversion"/>
  </si>
  <si>
    <t>鳳梨咕咾肉片</t>
    <phoneticPr fontId="22" type="noConversion"/>
  </si>
  <si>
    <t>cas肉片</t>
    <phoneticPr fontId="22" type="noConversion"/>
  </si>
  <si>
    <t>冷藏骨腿丁</t>
    <phoneticPr fontId="23" type="noConversion"/>
  </si>
  <si>
    <t>大白菜切</t>
    <phoneticPr fontId="23" type="noConversion"/>
  </si>
  <si>
    <t>全0.18</t>
    <phoneticPr fontId="22" type="noConversion"/>
  </si>
  <si>
    <t>素腰花</t>
    <phoneticPr fontId="23" type="noConversion"/>
  </si>
  <si>
    <t>全0.22</t>
    <phoneticPr fontId="22" type="noConversion"/>
  </si>
  <si>
    <t>白K中丁</t>
    <phoneticPr fontId="22" type="noConversion"/>
  </si>
  <si>
    <t>紅k絲</t>
    <phoneticPr fontId="23" type="noConversion"/>
  </si>
  <si>
    <t>韓國泡菜-素</t>
    <phoneticPr fontId="23" type="noConversion"/>
  </si>
  <si>
    <t>彩椒中丁</t>
    <phoneticPr fontId="22" type="noConversion"/>
  </si>
  <si>
    <t>青蔥</t>
    <phoneticPr fontId="23" type="noConversion"/>
  </si>
  <si>
    <t>鳳梨角</t>
    <phoneticPr fontId="22" type="noConversion"/>
  </si>
  <si>
    <t>花瓜條</t>
    <phoneticPr fontId="23" type="noConversion"/>
  </si>
  <si>
    <t>義式時蔬</t>
    <phoneticPr fontId="22" type="noConversion"/>
  </si>
  <si>
    <t>CAS冷凍青花菜</t>
    <phoneticPr fontId="22" type="noConversion"/>
  </si>
  <si>
    <t>肉末毛豆</t>
    <phoneticPr fontId="22" type="noConversion"/>
  </si>
  <si>
    <t>cas絞肉</t>
    <phoneticPr fontId="22" type="noConversion"/>
  </si>
  <si>
    <t>g</t>
    <phoneticPr fontId="22" type="noConversion"/>
  </si>
  <si>
    <t>豆0.82</t>
    <phoneticPr fontId="22" type="noConversion"/>
  </si>
  <si>
    <t>豆0.73</t>
    <phoneticPr fontId="22" type="noConversion"/>
  </si>
  <si>
    <t>豆干小丁-非基改</t>
    <phoneticPr fontId="22" type="noConversion"/>
  </si>
  <si>
    <t>CAS冷凍玉米粒</t>
    <phoneticPr fontId="23" type="noConversion"/>
  </si>
  <si>
    <t>全0.06</t>
    <phoneticPr fontId="22" type="noConversion"/>
  </si>
  <si>
    <t>cas冷凍毛豆仁</t>
    <phoneticPr fontId="22" type="noConversion"/>
  </si>
  <si>
    <t>香菇小丁</t>
    <phoneticPr fontId="22" type="noConversion"/>
  </si>
  <si>
    <t>g</t>
    <phoneticPr fontId="22" type="noConversion"/>
  </si>
  <si>
    <t>洋芋小丁</t>
    <phoneticPr fontId="22" type="noConversion"/>
  </si>
  <si>
    <t>香菇絲</t>
    <phoneticPr fontId="22" type="noConversion"/>
  </si>
  <si>
    <t>義式香料</t>
    <phoneticPr fontId="22" type="noConversion"/>
  </si>
  <si>
    <t>青江菜</t>
    <phoneticPr fontId="22" type="noConversion"/>
  </si>
  <si>
    <t>cas青江菜</t>
    <phoneticPr fontId="22" type="noConversion"/>
  </si>
  <si>
    <t>大滷湯</t>
    <phoneticPr fontId="23" type="noConversion"/>
  </si>
  <si>
    <t>番茄豆腐湯</t>
    <phoneticPr fontId="23" type="noConversion"/>
  </si>
  <si>
    <t>薄豆腐小丁</t>
    <phoneticPr fontId="23" type="noConversion"/>
  </si>
  <si>
    <t>黃芽海結湯</t>
    <phoneticPr fontId="22" type="noConversion"/>
  </si>
  <si>
    <t>海帶結</t>
    <phoneticPr fontId="22" type="noConversion"/>
  </si>
  <si>
    <t>脆筍絲</t>
    <phoneticPr fontId="23" type="noConversion"/>
  </si>
  <si>
    <t>黃豆芽</t>
    <phoneticPr fontId="22" type="noConversion"/>
  </si>
  <si>
    <t>g</t>
    <phoneticPr fontId="22" type="noConversion"/>
  </si>
  <si>
    <t>糙米</t>
    <phoneticPr fontId="22" type="noConversion"/>
  </si>
  <si>
    <t>青江菜</t>
    <phoneticPr fontId="22" type="noConversion"/>
  </si>
  <si>
    <t>地瓜小丁</t>
    <phoneticPr fontId="22" type="noConversion"/>
  </si>
  <si>
    <t>玉米粒</t>
    <phoneticPr fontId="22" type="noConversion"/>
  </si>
  <si>
    <t>芋頭小丁</t>
    <phoneticPr fontId="22" type="noConversion"/>
  </si>
  <si>
    <t>木耳絲</t>
    <phoneticPr fontId="22" type="noConversion"/>
  </si>
  <si>
    <t>豆1</t>
    <phoneticPr fontId="22" type="noConversion"/>
  </si>
  <si>
    <t>西魯肉</t>
    <phoneticPr fontId="23" type="noConversion"/>
  </si>
  <si>
    <t>苦瓜</t>
    <phoneticPr fontId="22" type="noConversion"/>
  </si>
  <si>
    <t>豆0.58</t>
    <phoneticPr fontId="22" type="noConversion"/>
  </si>
  <si>
    <t>板豆腐</t>
    <phoneticPr fontId="22" type="noConversion"/>
  </si>
  <si>
    <t>海帶結</t>
    <phoneticPr fontId="22" type="noConversion"/>
  </si>
  <si>
    <t>絞蒜</t>
    <phoneticPr fontId="23" type="noConversion"/>
  </si>
  <si>
    <t>豆0.36</t>
    <phoneticPr fontId="22" type="noConversion"/>
  </si>
  <si>
    <t>豆0.1</t>
    <phoneticPr fontId="22" type="noConversion"/>
  </si>
  <si>
    <t>全0.43</t>
    <phoneticPr fontId="22" type="noConversion"/>
  </si>
  <si>
    <t>高麗菜</t>
    <phoneticPr fontId="22" type="noConversion"/>
  </si>
  <si>
    <t>CAS高麗菜</t>
    <phoneticPr fontId="22" type="noConversion"/>
  </si>
  <si>
    <t>絞蒜</t>
    <phoneticPr fontId="22" type="noConversion"/>
  </si>
  <si>
    <t>羅宋湯</t>
    <phoneticPr fontId="22" type="noConversion"/>
  </si>
  <si>
    <t>全0.11</t>
    <phoneticPr fontId="22" type="noConversion"/>
  </si>
  <si>
    <t>金菇粉絲湯</t>
    <phoneticPr fontId="23" type="noConversion"/>
  </si>
  <si>
    <t>金針菇段</t>
    <phoneticPr fontId="22" type="noConversion"/>
  </si>
  <si>
    <t>主廚油飯</t>
    <phoneticPr fontId="22" type="noConversion"/>
  </si>
  <si>
    <t>白米</t>
    <phoneticPr fontId="22" type="noConversion"/>
  </si>
  <si>
    <t>長糯米</t>
    <phoneticPr fontId="22" type="noConversion"/>
  </si>
  <si>
    <t>香菇絲</t>
    <phoneticPr fontId="22" type="noConversion"/>
  </si>
  <si>
    <t>肉絲</t>
    <phoneticPr fontId="22" type="noConversion"/>
  </si>
  <si>
    <t>豆包絲</t>
    <phoneticPr fontId="22" type="noConversion"/>
  </si>
  <si>
    <t>薑末</t>
    <phoneticPr fontId="22" type="noConversion"/>
  </si>
  <si>
    <t>麻油</t>
    <phoneticPr fontId="22" type="noConversion"/>
  </si>
  <si>
    <t>紅蔥頭</t>
    <phoneticPr fontId="22" type="noConversion"/>
  </si>
  <si>
    <t>素肉絲</t>
    <phoneticPr fontId="22" type="noConversion"/>
  </si>
  <si>
    <t>台式炒粄條</t>
  </si>
  <si>
    <t>主廚油飯</t>
    <phoneticPr fontId="22" type="noConversion"/>
  </si>
  <si>
    <t>絲瓜燴豆腐</t>
    <phoneticPr fontId="22" type="noConversion"/>
  </si>
  <si>
    <t>芹香干片</t>
    <phoneticPr fontId="22" type="noConversion"/>
  </si>
  <si>
    <t>西芹片</t>
  </si>
  <si>
    <t>紅椒片</t>
  </si>
  <si>
    <t>鹽酥雞</t>
    <phoneticPr fontId="22" type="noConversion"/>
  </si>
  <si>
    <t>cas冷藏雞胸丁</t>
    <phoneticPr fontId="22" type="noConversion"/>
  </si>
  <si>
    <t>地瓜中丁</t>
    <phoneticPr fontId="22" type="noConversion"/>
  </si>
  <si>
    <t>九層塔</t>
    <phoneticPr fontId="22" type="noConversion"/>
  </si>
  <si>
    <t>三杯干丁</t>
  </si>
  <si>
    <t>四方干丁</t>
  </si>
  <si>
    <t>麵腸切片</t>
  </si>
  <si>
    <t>咖哩魚丸</t>
    <phoneticPr fontId="22" type="noConversion"/>
  </si>
  <si>
    <t>洋芋中丁</t>
    <phoneticPr fontId="22" type="noConversion"/>
  </si>
  <si>
    <t>虱目魚丸</t>
    <phoneticPr fontId="22" type="noConversion"/>
  </si>
  <si>
    <t>洋菇</t>
  </si>
  <si>
    <t>洋菇</t>
    <phoneticPr fontId="22" type="noConversion"/>
  </si>
  <si>
    <t>罐</t>
  </si>
  <si>
    <t>罐</t>
    <phoneticPr fontId="22" type="noConversion"/>
  </si>
  <si>
    <t>毛豆仁</t>
  </si>
  <si>
    <t>毛豆仁</t>
    <phoneticPr fontId="22" type="noConversion"/>
  </si>
  <si>
    <t>咖哩洋芋</t>
    <phoneticPr fontId="22" type="noConversion"/>
  </si>
  <si>
    <t>咖哩油腐</t>
    <phoneticPr fontId="22" type="noConversion"/>
  </si>
  <si>
    <t>一</t>
    <phoneticPr fontId="22" type="noConversion"/>
  </si>
  <si>
    <t>大黃瓜片</t>
  </si>
  <si>
    <t>黃瓜片(QR-code)</t>
  </si>
  <si>
    <t>什錦粉絲</t>
    <phoneticPr fontId="22" type="noConversion"/>
  </si>
  <si>
    <t>蔥段</t>
    <phoneticPr fontId="22" type="noConversion"/>
  </si>
  <si>
    <t>泰式錦蔬
椰汁咖哩</t>
    <phoneticPr fontId="22" type="noConversion"/>
  </si>
  <si>
    <t>客家蔬菜餅</t>
    <phoneticPr fontId="22" type="noConversion"/>
  </si>
  <si>
    <t>客家蔬菜餅</t>
    <phoneticPr fontId="22" type="noConversion"/>
  </si>
  <si>
    <t>南瓜絲</t>
    <phoneticPr fontId="22" type="noConversion"/>
  </si>
  <si>
    <t>地瓜絲</t>
    <phoneticPr fontId="22" type="noConversion"/>
  </si>
  <si>
    <t>芋頭絲</t>
    <phoneticPr fontId="22" type="noConversion"/>
  </si>
  <si>
    <t>盒蛋</t>
    <phoneticPr fontId="22" type="noConversion"/>
  </si>
  <si>
    <t>香菇小</t>
    <phoneticPr fontId="22" type="noConversion"/>
  </si>
  <si>
    <t xml:space="preserve">地址：新北市五股區五權路54號                HACCP第168號優良廠商  108年度通過新北市盒餐工廠評鑑   </t>
    <phoneticPr fontId="22" type="noConversion"/>
  </si>
  <si>
    <t>肉絲</t>
    <phoneticPr fontId="22" type="noConversion"/>
  </si>
  <si>
    <t>g</t>
    <phoneticPr fontId="22" type="noConversion"/>
  </si>
  <si>
    <t>白芝麻，海苔絲，韓式辣椒醬</t>
    <phoneticPr fontId="22" type="noConversion"/>
  </si>
  <si>
    <t>蔥花，白芝麻，海苔絲，韓式辣椒醬</t>
    <phoneticPr fontId="22" type="noConversion"/>
  </si>
  <si>
    <t>豆皮絲</t>
    <phoneticPr fontId="22" type="noConversion"/>
  </si>
  <si>
    <t>服務電話：02-28319956                       營養師 : 邱佳慧 (營養字第004895號)</t>
    <phoneticPr fontId="22" type="noConversion"/>
  </si>
  <si>
    <t>副菜</t>
    <phoneticPr fontId="22" type="noConversion"/>
  </si>
  <si>
    <t>全3.25</t>
    <phoneticPr fontId="22" type="noConversion"/>
  </si>
  <si>
    <t>日式烏龍麵</t>
    <phoneticPr fontId="22" type="noConversion"/>
  </si>
  <si>
    <t>小烏龍(熟)</t>
    <phoneticPr fontId="22" type="noConversion"/>
  </si>
  <si>
    <t>g</t>
    <phoneticPr fontId="22" type="noConversion"/>
  </si>
  <si>
    <t>全0.75</t>
    <phoneticPr fontId="22" type="noConversion"/>
  </si>
  <si>
    <t>高麗菜絲</t>
    <phoneticPr fontId="22" type="noConversion"/>
  </si>
  <si>
    <t>全0.75</t>
    <phoneticPr fontId="22" type="noConversion"/>
  </si>
  <si>
    <t>素肉絲</t>
    <phoneticPr fontId="22" type="noConversion"/>
  </si>
  <si>
    <t>g</t>
    <phoneticPr fontId="22" type="noConversion"/>
  </si>
  <si>
    <t>木耳絲</t>
    <phoneticPr fontId="22" type="noConversion"/>
  </si>
  <si>
    <t>紅k絲</t>
    <phoneticPr fontId="22" type="noConversion"/>
  </si>
  <si>
    <t>g</t>
    <phoneticPr fontId="22" type="noConversion"/>
  </si>
  <si>
    <t>g</t>
    <phoneticPr fontId="22" type="noConversion"/>
  </si>
  <si>
    <t>玉米粒</t>
    <phoneticPr fontId="22" type="noConversion"/>
  </si>
  <si>
    <t xml:space="preserve">CAS冷凍雞胸丁 </t>
    <phoneticPr fontId="23" type="noConversion"/>
  </si>
  <si>
    <t>素肉燥滷蛋</t>
    <phoneticPr fontId="22" type="noConversion"/>
  </si>
  <si>
    <t>白煮蛋</t>
    <phoneticPr fontId="22" type="noConversion"/>
  </si>
  <si>
    <t>P</t>
    <phoneticPr fontId="22" type="noConversion"/>
  </si>
  <si>
    <t>豆1</t>
    <phoneticPr fontId="22" type="noConversion"/>
  </si>
  <si>
    <t>豆2</t>
    <phoneticPr fontId="22" type="noConversion"/>
  </si>
  <si>
    <t>泰式錦蔬椰汁咖哩</t>
    <phoneticPr fontId="22" type="noConversion"/>
  </si>
  <si>
    <t>洋芋中丁</t>
    <phoneticPr fontId="22" type="noConversion"/>
  </si>
  <si>
    <t>豆1.43</t>
    <phoneticPr fontId="22" type="noConversion"/>
  </si>
  <si>
    <t>豆2</t>
    <phoneticPr fontId="22" type="noConversion"/>
  </si>
  <si>
    <t>豆1.27</t>
    <phoneticPr fontId="22" type="noConversion"/>
  </si>
  <si>
    <t xml:space="preserve">CAS冷凍骨腿丁 </t>
    <phoneticPr fontId="23" type="noConversion"/>
  </si>
  <si>
    <t>豆0.58</t>
    <phoneticPr fontId="22" type="noConversion"/>
  </si>
  <si>
    <t>麵腸丁</t>
    <phoneticPr fontId="22" type="noConversion"/>
  </si>
  <si>
    <t>杏鮑菇</t>
    <phoneticPr fontId="22" type="noConversion"/>
  </si>
  <si>
    <t>全0.17</t>
    <phoneticPr fontId="22" type="noConversion"/>
  </si>
  <si>
    <t>洋蔥片</t>
    <phoneticPr fontId="23" type="noConversion"/>
  </si>
  <si>
    <t>豆干小丁</t>
    <phoneticPr fontId="22" type="noConversion"/>
  </si>
  <si>
    <t>豆0.71</t>
    <phoneticPr fontId="22" type="noConversion"/>
  </si>
  <si>
    <t>九層塔</t>
    <phoneticPr fontId="22" type="noConversion"/>
  </si>
  <si>
    <t>香菇</t>
    <phoneticPr fontId="22" type="noConversion"/>
  </si>
  <si>
    <t>全0.27</t>
    <phoneticPr fontId="22" type="noConversion"/>
  </si>
  <si>
    <t>素絞肉</t>
    <phoneticPr fontId="22" type="noConversion"/>
  </si>
  <si>
    <t>茄子</t>
    <phoneticPr fontId="22" type="noConversion"/>
  </si>
  <si>
    <t>香菇丁</t>
    <phoneticPr fontId="22" type="noConversion"/>
  </si>
  <si>
    <t>四季豆</t>
    <phoneticPr fontId="22" type="noConversion"/>
  </si>
  <si>
    <t>杏鮑菇丁</t>
    <phoneticPr fontId="22" type="noConversion"/>
  </si>
  <si>
    <t>小蕃茄</t>
    <phoneticPr fontId="22" type="noConversion"/>
  </si>
  <si>
    <t>薑末</t>
    <phoneticPr fontId="22" type="noConversion"/>
  </si>
  <si>
    <t>紅蔥末</t>
    <phoneticPr fontId="22" type="noConversion"/>
  </si>
  <si>
    <t>椰漿、素咖哩粉</t>
    <phoneticPr fontId="22" type="noConversion"/>
  </si>
  <si>
    <t>鮮奶饅頭</t>
    <phoneticPr fontId="22" type="noConversion"/>
  </si>
  <si>
    <t>CAS特中饅頭-奇美</t>
    <phoneticPr fontId="22" type="noConversion"/>
  </si>
  <si>
    <t>g</t>
    <phoneticPr fontId="23" type="noConversion"/>
  </si>
  <si>
    <t>醬燒豆腐煲</t>
    <phoneticPr fontId="22" type="noConversion"/>
  </si>
  <si>
    <t>豆0.5</t>
    <phoneticPr fontId="22" type="noConversion"/>
  </si>
  <si>
    <t>g</t>
    <phoneticPr fontId="23" type="noConversion"/>
  </si>
  <si>
    <t>全0.22</t>
    <phoneticPr fontId="22" type="noConversion"/>
  </si>
  <si>
    <t>金針菇</t>
    <phoneticPr fontId="22" type="noConversion"/>
  </si>
  <si>
    <t>蚵白菜</t>
    <phoneticPr fontId="22" type="noConversion"/>
  </si>
  <si>
    <t>cas蚵白菜</t>
    <phoneticPr fontId="22" type="noConversion"/>
  </si>
  <si>
    <t>有機青菜</t>
    <phoneticPr fontId="22" type="noConversion"/>
  </si>
  <si>
    <t>銀蘿鮮菇湯</t>
    <phoneticPr fontId="22" type="noConversion"/>
  </si>
  <si>
    <t>味噌豆腐湯</t>
    <phoneticPr fontId="23" type="noConversion"/>
  </si>
  <si>
    <t>酸辣湯</t>
    <phoneticPr fontId="23" type="noConversion"/>
  </si>
  <si>
    <t>豆0.19</t>
    <phoneticPr fontId="22" type="noConversion"/>
  </si>
  <si>
    <t>豆0.05</t>
    <phoneticPr fontId="22" type="noConversion"/>
  </si>
  <si>
    <t>全0.36</t>
    <phoneticPr fontId="22" type="noConversion"/>
  </si>
  <si>
    <t>蔥段</t>
    <phoneticPr fontId="23" type="noConversion"/>
  </si>
  <si>
    <t>味噌-十全-非基改-9K</t>
    <phoneticPr fontId="23" type="noConversion"/>
  </si>
  <si>
    <t>番茄肉醬義大利麵</t>
    <phoneticPr fontId="23" type="noConversion"/>
  </si>
  <si>
    <t>螺旋麵</t>
    <phoneticPr fontId="23" type="noConversion"/>
  </si>
  <si>
    <t>主食</t>
    <phoneticPr fontId="23" type="noConversion"/>
  </si>
  <si>
    <t>黎麥飯</t>
    <phoneticPr fontId="22" type="noConversion"/>
  </si>
  <si>
    <t>黎麥</t>
    <phoneticPr fontId="22" type="noConversion"/>
  </si>
  <si>
    <t>洋芋小丁</t>
    <phoneticPr fontId="23" type="noConversion"/>
  </si>
  <si>
    <t>番茄中丁</t>
    <phoneticPr fontId="23" type="noConversion"/>
  </si>
  <si>
    <t>可果美番茄糊</t>
    <phoneticPr fontId="23" type="noConversion"/>
  </si>
  <si>
    <t>豆鼓蒸魚</t>
    <phoneticPr fontId="22" type="noConversion"/>
  </si>
  <si>
    <t>cas冷凍水鯊片</t>
    <phoneticPr fontId="22" type="noConversion"/>
  </si>
  <si>
    <t>豆2.14</t>
    <phoneticPr fontId="22" type="noConversion"/>
  </si>
  <si>
    <t>豆1.83</t>
    <phoneticPr fontId="22" type="noConversion"/>
  </si>
  <si>
    <t>宮保雞丁</t>
    <phoneticPr fontId="23" type="noConversion"/>
  </si>
  <si>
    <t>冷凍雞胸丁</t>
    <phoneticPr fontId="23" type="noConversion"/>
  </si>
  <si>
    <t>主菜</t>
    <phoneticPr fontId="23" type="noConversion"/>
  </si>
  <si>
    <t>CAS粗絞肉</t>
    <phoneticPr fontId="23" type="noConversion"/>
  </si>
  <si>
    <t>g</t>
    <phoneticPr fontId="23" type="noConversion"/>
  </si>
  <si>
    <t>塔香干丁</t>
    <phoneticPr fontId="23" type="noConversion"/>
  </si>
  <si>
    <t>碎干丁</t>
    <phoneticPr fontId="23" type="noConversion"/>
  </si>
  <si>
    <t>糖醋雞丁</t>
    <phoneticPr fontId="23" type="noConversion"/>
  </si>
  <si>
    <t>CAS骨腿丁</t>
    <phoneticPr fontId="23" type="noConversion"/>
  </si>
  <si>
    <t>薑絲</t>
    <phoneticPr fontId="22" type="noConversion"/>
  </si>
  <si>
    <t>冷凍骨腿丁</t>
    <phoneticPr fontId="23" type="noConversion"/>
  </si>
  <si>
    <t>蔥</t>
    <phoneticPr fontId="22" type="noConversion"/>
  </si>
  <si>
    <t>碎干丁</t>
    <phoneticPr fontId="23" type="noConversion"/>
  </si>
  <si>
    <t>白K小丁</t>
    <phoneticPr fontId="23" type="noConversion"/>
  </si>
  <si>
    <t>黑豆鼓（乾）</t>
    <phoneticPr fontId="22" type="noConversion"/>
  </si>
  <si>
    <t>番茄</t>
    <phoneticPr fontId="23" type="noConversion"/>
  </si>
  <si>
    <t>九層塔</t>
    <phoneticPr fontId="23" type="noConversion"/>
  </si>
  <si>
    <t>K</t>
    <phoneticPr fontId="23" type="noConversion"/>
  </si>
  <si>
    <t>豆1</t>
    <phoneticPr fontId="22" type="noConversion"/>
  </si>
  <si>
    <t>薑末</t>
    <phoneticPr fontId="23" type="noConversion"/>
  </si>
  <si>
    <t>薑末</t>
    <phoneticPr fontId="23" type="noConversion"/>
  </si>
  <si>
    <t>全1</t>
    <phoneticPr fontId="22" type="noConversion"/>
  </si>
  <si>
    <t>香菇蒸蛋</t>
    <phoneticPr fontId="22" type="noConversion"/>
  </si>
  <si>
    <t>副菜</t>
    <phoneticPr fontId="23" type="noConversion"/>
  </si>
  <si>
    <t>薑燒南瓜</t>
    <phoneticPr fontId="23" type="noConversion"/>
  </si>
  <si>
    <t>南瓜中丁</t>
    <phoneticPr fontId="23" type="noConversion"/>
  </si>
  <si>
    <t>g</t>
    <phoneticPr fontId="22" type="noConversion"/>
  </si>
  <si>
    <t>紅燒豆腐</t>
    <phoneticPr fontId="23" type="noConversion"/>
  </si>
  <si>
    <t>板豆腐大丁</t>
    <phoneticPr fontId="23" type="noConversion"/>
  </si>
  <si>
    <t>g</t>
    <phoneticPr fontId="23" type="noConversion"/>
  </si>
  <si>
    <t>豆0.14</t>
    <phoneticPr fontId="22" type="noConversion"/>
  </si>
  <si>
    <t>馬鈴薯中丁</t>
    <phoneticPr fontId="23" type="noConversion"/>
  </si>
  <si>
    <t>木耳片</t>
    <phoneticPr fontId="23" type="noConversion"/>
  </si>
  <si>
    <t>全0.06</t>
    <phoneticPr fontId="22" type="noConversion"/>
  </si>
  <si>
    <t>脆筍片</t>
    <phoneticPr fontId="23" type="noConversion"/>
  </si>
  <si>
    <t>枸杞</t>
    <phoneticPr fontId="23" type="noConversion"/>
  </si>
  <si>
    <t>金針菇</t>
    <phoneticPr fontId="22" type="noConversion"/>
  </si>
  <si>
    <t>有機青菜</t>
    <phoneticPr fontId="22" type="noConversion"/>
  </si>
  <si>
    <t>青江菜</t>
    <phoneticPr fontId="22" type="noConversion"/>
  </si>
  <si>
    <t>CAS青江菜</t>
    <phoneticPr fontId="22" type="noConversion"/>
  </si>
  <si>
    <t>青菜</t>
    <phoneticPr fontId="23" type="noConversion"/>
  </si>
  <si>
    <t>有機青菜</t>
    <phoneticPr fontId="23" type="noConversion"/>
  </si>
  <si>
    <t>有機青菜切</t>
    <phoneticPr fontId="23" type="noConversion"/>
  </si>
  <si>
    <t>絞蒜</t>
    <phoneticPr fontId="22" type="noConversion"/>
  </si>
  <si>
    <t>薑絲</t>
    <phoneticPr fontId="22" type="noConversion"/>
  </si>
  <si>
    <t>榨菜粉絲湯</t>
    <phoneticPr fontId="22" type="noConversion"/>
  </si>
  <si>
    <t>冬粉</t>
    <phoneticPr fontId="22" type="noConversion"/>
  </si>
  <si>
    <t>玉米濃湯</t>
    <phoneticPr fontId="23" type="noConversion"/>
  </si>
  <si>
    <t>玉米粒</t>
    <phoneticPr fontId="23" type="noConversion"/>
  </si>
  <si>
    <t>白玉大骨湯</t>
    <phoneticPr fontId="23" type="noConversion"/>
  </si>
  <si>
    <t>湯品</t>
    <phoneticPr fontId="23" type="noConversion"/>
  </si>
  <si>
    <t>西芹蔬菜湯</t>
    <phoneticPr fontId="23" type="noConversion"/>
  </si>
  <si>
    <t>大白菜切</t>
    <phoneticPr fontId="23" type="noConversion"/>
  </si>
  <si>
    <t>紅豆燕麥湯</t>
    <phoneticPr fontId="22" type="noConversion"/>
  </si>
  <si>
    <t>榨菜絲</t>
    <phoneticPr fontId="23" type="noConversion"/>
  </si>
  <si>
    <t>紅k小丁</t>
    <phoneticPr fontId="23" type="noConversion"/>
  </si>
  <si>
    <t>西芹薄片</t>
    <phoneticPr fontId="23" type="noConversion"/>
  </si>
  <si>
    <t>g</t>
    <phoneticPr fontId="23" type="noConversion"/>
  </si>
  <si>
    <t>紅K小丁</t>
    <phoneticPr fontId="24" type="noConversion"/>
  </si>
  <si>
    <t>CAS盒蛋</t>
    <phoneticPr fontId="23" type="noConversion"/>
  </si>
  <si>
    <t>水果</t>
    <phoneticPr fontId="23" type="noConversion"/>
  </si>
  <si>
    <t xml:space="preserve"> </t>
    <phoneticPr fontId="23" type="noConversion"/>
  </si>
  <si>
    <t>芹菜珠</t>
    <phoneticPr fontId="23" type="noConversion"/>
  </si>
  <si>
    <t>主菜</t>
    <phoneticPr fontId="23" type="noConversion"/>
  </si>
  <si>
    <t>咖哩豬</t>
    <phoneticPr fontId="23" type="noConversion"/>
  </si>
  <si>
    <t>咖哩油腐</t>
    <phoneticPr fontId="23" type="noConversion"/>
  </si>
  <si>
    <t>油豆腐</t>
    <phoneticPr fontId="23" type="noConversion"/>
  </si>
  <si>
    <t>P</t>
    <phoneticPr fontId="23" type="noConversion"/>
  </si>
  <si>
    <t>鹽酥什錦</t>
    <phoneticPr fontId="23" type="noConversion"/>
  </si>
  <si>
    <t>百頁豆腐</t>
    <phoneticPr fontId="23" type="noConversion"/>
  </si>
  <si>
    <t>醬爆雞丁</t>
    <phoneticPr fontId="23" type="noConversion"/>
  </si>
  <si>
    <t>蔥爆肉絲</t>
    <phoneticPr fontId="23" type="noConversion"/>
  </si>
  <si>
    <t>CAS肉絲-前腿</t>
    <phoneticPr fontId="23" type="noConversion"/>
  </si>
  <si>
    <t>紅燒烤麩</t>
    <phoneticPr fontId="23" type="noConversion"/>
  </si>
  <si>
    <t>烤麩-生</t>
    <phoneticPr fontId="23" type="noConversion"/>
  </si>
  <si>
    <t>蕃茄燉肉</t>
    <phoneticPr fontId="23" type="noConversion"/>
  </si>
  <si>
    <t>CAS肉角</t>
    <phoneticPr fontId="23" type="noConversion"/>
  </si>
  <si>
    <t>雙薯豆腸</t>
    <phoneticPr fontId="23" type="noConversion"/>
  </si>
  <si>
    <t>豆腸切段</t>
    <phoneticPr fontId="23" type="noConversion"/>
  </si>
  <si>
    <t>洋芋中丁</t>
    <phoneticPr fontId="22" type="noConversion"/>
  </si>
  <si>
    <t>洋芋中丁</t>
    <phoneticPr fontId="23" type="noConversion"/>
  </si>
  <si>
    <t>CAS骨腿丁</t>
    <phoneticPr fontId="23" type="noConversion"/>
  </si>
  <si>
    <t>香菇</t>
    <phoneticPr fontId="23" type="noConversion"/>
  </si>
  <si>
    <t>蕃茄中丁</t>
    <phoneticPr fontId="23" type="noConversion"/>
  </si>
  <si>
    <t>地瓜中丁</t>
    <phoneticPr fontId="23" type="noConversion"/>
  </si>
  <si>
    <t>杏鮑菇</t>
    <phoneticPr fontId="22" type="noConversion"/>
  </si>
  <si>
    <t>小干四丁</t>
    <phoneticPr fontId="23" type="noConversion"/>
  </si>
  <si>
    <t>CAS洋蔥粗絲</t>
    <phoneticPr fontId="23" type="noConversion"/>
  </si>
  <si>
    <t>紅K中丁</t>
    <phoneticPr fontId="23" type="noConversion"/>
  </si>
  <si>
    <t>洋蔥中丁</t>
    <phoneticPr fontId="22" type="noConversion"/>
  </si>
  <si>
    <t>香菇絲</t>
    <phoneticPr fontId="22" type="noConversion"/>
  </si>
  <si>
    <t>CAS洋蔥中丁</t>
    <phoneticPr fontId="23" type="noConversion"/>
  </si>
  <si>
    <t>青蔥段</t>
    <phoneticPr fontId="23" type="noConversion"/>
  </si>
  <si>
    <t>薑片</t>
    <phoneticPr fontId="23" type="noConversion"/>
  </si>
  <si>
    <t>蒜碎</t>
    <phoneticPr fontId="22" type="noConversion"/>
  </si>
  <si>
    <t>南瓜中丁</t>
    <phoneticPr fontId="22" type="noConversion"/>
  </si>
  <si>
    <t>青蔥</t>
    <phoneticPr fontId="23" type="noConversion"/>
  </si>
  <si>
    <t>豆干</t>
    <phoneticPr fontId="22" type="noConversion"/>
  </si>
  <si>
    <t>副菜</t>
    <phoneticPr fontId="23" type="noConversion"/>
  </si>
  <si>
    <t>什錦粉絲</t>
    <phoneticPr fontId="23" type="noConversion"/>
  </si>
  <si>
    <t>麵筋白菜</t>
    <phoneticPr fontId="23" type="noConversion"/>
  </si>
  <si>
    <t>玉米花椰菜</t>
    <phoneticPr fontId="23" type="noConversion"/>
  </si>
  <si>
    <t>CAS青花菜</t>
    <phoneticPr fontId="23" type="noConversion"/>
  </si>
  <si>
    <t>彩繪海絲</t>
    <phoneticPr fontId="23" type="noConversion"/>
  </si>
  <si>
    <t>CAS高麗菜片</t>
    <phoneticPr fontId="23" type="noConversion"/>
  </si>
  <si>
    <t>麵筋泡</t>
    <phoneticPr fontId="23" type="noConversion"/>
  </si>
  <si>
    <t>CAS冷凍玉米粒</t>
    <phoneticPr fontId="23" type="noConversion"/>
  </si>
  <si>
    <t>木耳絲</t>
    <phoneticPr fontId="23" type="noConversion"/>
  </si>
  <si>
    <t>CAS紅K絲</t>
    <phoneticPr fontId="23" type="noConversion"/>
  </si>
  <si>
    <t>CAS紅K片</t>
    <phoneticPr fontId="23" type="noConversion"/>
  </si>
  <si>
    <t>芹菜段</t>
    <phoneticPr fontId="23" type="noConversion"/>
  </si>
  <si>
    <t>g</t>
    <phoneticPr fontId="23" type="noConversion"/>
  </si>
  <si>
    <t>湯品</t>
    <phoneticPr fontId="23" type="noConversion"/>
  </si>
  <si>
    <t>板豆腐絲</t>
    <phoneticPr fontId="23" type="noConversion"/>
  </si>
  <si>
    <t>地瓜中丁</t>
    <phoneticPr fontId="23" type="noConversion"/>
  </si>
  <si>
    <t>筍絲</t>
    <phoneticPr fontId="23" type="noConversion"/>
  </si>
  <si>
    <t>薑片</t>
    <phoneticPr fontId="23" type="noConversion"/>
  </si>
  <si>
    <t>紅K絲</t>
    <phoneticPr fontId="23" type="noConversion"/>
  </si>
  <si>
    <t>g</t>
    <phoneticPr fontId="23" type="noConversion"/>
  </si>
  <si>
    <t>木耳絲</t>
    <phoneticPr fontId="23" type="noConversion"/>
  </si>
  <si>
    <t>水果</t>
    <phoneticPr fontId="23" type="noConversion"/>
  </si>
  <si>
    <t>咖哩粉</t>
    <phoneticPr fontId="22" type="noConversion"/>
  </si>
  <si>
    <t>g</t>
    <phoneticPr fontId="23" type="noConversion"/>
  </si>
  <si>
    <t>小薏仁</t>
    <phoneticPr fontId="23" type="noConversion"/>
  </si>
  <si>
    <t>主菜</t>
    <phoneticPr fontId="23" type="noConversion"/>
  </si>
  <si>
    <t>菇菇地瓜燉雞</t>
    <phoneticPr fontId="23" type="noConversion"/>
  </si>
  <si>
    <t>CAS冷凍骨腿丁</t>
    <phoneticPr fontId="23" type="noConversion"/>
  </si>
  <si>
    <t>回鍋肉片</t>
    <phoneticPr fontId="22" type="noConversion"/>
  </si>
  <si>
    <t>肉片</t>
    <phoneticPr fontId="23" type="noConversion"/>
  </si>
  <si>
    <t>g</t>
    <phoneticPr fontId="23" type="noConversion"/>
  </si>
  <si>
    <t>回鍋干片</t>
    <phoneticPr fontId="23" type="noConversion"/>
  </si>
  <si>
    <t>小干四丁</t>
    <phoneticPr fontId="23" type="noConversion"/>
  </si>
  <si>
    <t>CAS冷藏雞胸丁</t>
    <phoneticPr fontId="23" type="noConversion"/>
  </si>
  <si>
    <t>洋芋片</t>
    <phoneticPr fontId="22" type="noConversion"/>
  </si>
  <si>
    <t>地瓜中丁</t>
    <phoneticPr fontId="22" type="noConversion"/>
  </si>
  <si>
    <t>洋蔥絲</t>
    <phoneticPr fontId="22" type="noConversion"/>
  </si>
  <si>
    <t>杏鮑菇</t>
    <phoneticPr fontId="22" type="noConversion"/>
  </si>
  <si>
    <t>杏鮑菇片</t>
    <phoneticPr fontId="22" type="noConversion"/>
  </si>
  <si>
    <t>小黃瓜片</t>
    <phoneticPr fontId="22" type="noConversion"/>
  </si>
  <si>
    <t>鴻喜菇</t>
    <phoneticPr fontId="22" type="noConversion"/>
  </si>
  <si>
    <t>蕃茄中丁</t>
    <phoneticPr fontId="22" type="noConversion"/>
  </si>
  <si>
    <t>甜麵醬，黑豆瓣醬，蒜片</t>
    <phoneticPr fontId="22" type="noConversion"/>
  </si>
  <si>
    <t>洋蔥中丁</t>
    <phoneticPr fontId="22" type="noConversion"/>
  </si>
  <si>
    <t>蒜碎，奶粉</t>
    <phoneticPr fontId="22" type="noConversion"/>
  </si>
  <si>
    <t>副菜</t>
    <phoneticPr fontId="23" type="noConversion"/>
  </si>
  <si>
    <t>絲瓜燴豆腐</t>
    <phoneticPr fontId="22" type="noConversion"/>
  </si>
  <si>
    <t>絲瓜片</t>
    <phoneticPr fontId="22" type="noConversion"/>
  </si>
  <si>
    <t>薄豆腐中丁-非基改</t>
    <phoneticPr fontId="22" type="noConversion"/>
  </si>
  <si>
    <t>cas盒蛋</t>
    <phoneticPr fontId="22" type="noConversion"/>
  </si>
  <si>
    <t>薑絲</t>
    <phoneticPr fontId="22" type="noConversion"/>
  </si>
  <si>
    <t>枸杞</t>
    <phoneticPr fontId="22" type="noConversion"/>
  </si>
  <si>
    <t>青菜</t>
    <phoneticPr fontId="23" type="noConversion"/>
  </si>
  <si>
    <t>有機青菜</t>
    <phoneticPr fontId="23" type="noConversion"/>
  </si>
  <si>
    <t>有機青菜切</t>
    <phoneticPr fontId="23" type="noConversion"/>
  </si>
  <si>
    <t>湯品</t>
    <phoneticPr fontId="23" type="noConversion"/>
  </si>
  <si>
    <t>黃瓜薑絲湯</t>
    <phoneticPr fontId="23" type="noConversion"/>
  </si>
  <si>
    <t>高纖蔬菜湯</t>
    <phoneticPr fontId="23" type="noConversion"/>
  </si>
  <si>
    <t>木耳絲</t>
    <phoneticPr fontId="23" type="noConversion"/>
  </si>
  <si>
    <t>洋蔥絲</t>
    <phoneticPr fontId="23" type="noConversion"/>
  </si>
  <si>
    <t>CAS大骨切</t>
    <phoneticPr fontId="23" type="noConversion"/>
  </si>
  <si>
    <t>一</t>
    <phoneticPr fontId="22" type="noConversion"/>
  </si>
  <si>
    <t>二</t>
    <phoneticPr fontId="22" type="noConversion"/>
  </si>
  <si>
    <t>綠豆湯</t>
    <phoneticPr fontId="22" type="noConversion"/>
  </si>
  <si>
    <t>番茄豆腐湯</t>
    <phoneticPr fontId="22" type="noConversion"/>
  </si>
  <si>
    <t>大白菜切</t>
    <phoneticPr fontId="22" type="noConversion"/>
  </si>
  <si>
    <t>紫米</t>
    <phoneticPr fontId="22" type="noConversion"/>
  </si>
  <si>
    <t>白蘿蔔絲</t>
    <phoneticPr fontId="22" type="noConversion"/>
  </si>
  <si>
    <t>金沙鮑菇</t>
    <phoneticPr fontId="22" type="noConversion"/>
  </si>
  <si>
    <t>金沙鮑菇</t>
    <phoneticPr fontId="22" type="noConversion"/>
  </si>
  <si>
    <t>麵腸</t>
    <phoneticPr fontId="22" type="noConversion"/>
  </si>
  <si>
    <t>杏鮑菇</t>
    <phoneticPr fontId="22" type="noConversion"/>
  </si>
  <si>
    <t>巴西里碎</t>
    <phoneticPr fontId="22" type="noConversion"/>
  </si>
  <si>
    <t>鹹蛋</t>
    <phoneticPr fontId="22" type="noConversion"/>
  </si>
  <si>
    <t>麵輪</t>
    <phoneticPr fontId="22" type="noConversion"/>
  </si>
  <si>
    <t>乾魷魚</t>
    <phoneticPr fontId="22" type="noConversion"/>
  </si>
  <si>
    <t>洋芋中丁</t>
    <phoneticPr fontId="22" type="noConversion"/>
  </si>
  <si>
    <t>南瓜中丁</t>
    <phoneticPr fontId="22" type="noConversion"/>
  </si>
  <si>
    <t>三角油豆腐</t>
    <phoneticPr fontId="22" type="noConversion"/>
  </si>
  <si>
    <t>青豆仁</t>
    <phoneticPr fontId="22" type="noConversion"/>
  </si>
  <si>
    <t>玉米粒</t>
    <phoneticPr fontId="22" type="noConversion"/>
  </si>
  <si>
    <t>紅K小丁</t>
    <phoneticPr fontId="22" type="noConversion"/>
  </si>
  <si>
    <t>匈牙利魚片</t>
    <phoneticPr fontId="23" type="noConversion"/>
  </si>
  <si>
    <t>青蔥</t>
    <phoneticPr fontId="22" type="noConversion"/>
  </si>
  <si>
    <t>紅K末</t>
    <phoneticPr fontId="22" type="noConversion"/>
  </si>
  <si>
    <t>紅椒小丁</t>
    <phoneticPr fontId="22" type="noConversion"/>
  </si>
  <si>
    <t>乾花生</t>
    <phoneticPr fontId="22" type="noConversion"/>
  </si>
  <si>
    <t>大骨</t>
    <phoneticPr fontId="22" type="noConversion"/>
  </si>
  <si>
    <t>洋蔥</t>
    <phoneticPr fontId="22" type="noConversion"/>
  </si>
  <si>
    <t>罐</t>
    <phoneticPr fontId="22" type="noConversion"/>
  </si>
  <si>
    <t>g</t>
    <phoneticPr fontId="22" type="noConversion"/>
  </si>
  <si>
    <t>紅椒片</t>
    <phoneticPr fontId="22" type="noConversion"/>
  </si>
  <si>
    <t>黃椒片</t>
    <phoneticPr fontId="22" type="noConversion"/>
  </si>
  <si>
    <t>蒜碎</t>
    <phoneticPr fontId="22" type="noConversion"/>
  </si>
  <si>
    <t>毛豆</t>
    <phoneticPr fontId="22" type="noConversion"/>
  </si>
  <si>
    <t>三絲大骨湯</t>
    <phoneticPr fontId="23" type="noConversion"/>
  </si>
  <si>
    <t>CAS白花菜</t>
    <phoneticPr fontId="23" type="noConversion"/>
  </si>
  <si>
    <t>番茄炒蛋</t>
    <phoneticPr fontId="22" type="noConversion"/>
  </si>
  <si>
    <t>CAS去皮去骨烏魚片60/70-梓官漁會</t>
    <phoneticPr fontId="23" type="noConversion"/>
  </si>
  <si>
    <t>白k絲Q</t>
    <phoneticPr fontId="22" type="noConversion"/>
  </si>
  <si>
    <t>金針菇段Q</t>
    <phoneticPr fontId="22" type="noConversion"/>
  </si>
  <si>
    <t>CAS紅K絲</t>
    <phoneticPr fontId="22" type="noConversion"/>
  </si>
  <si>
    <t>CAS大骨切</t>
    <phoneticPr fontId="22" type="noConversion"/>
  </si>
  <si>
    <t>番茄炒蛋</t>
    <phoneticPr fontId="22" type="noConversion"/>
  </si>
  <si>
    <t>cas液蛋</t>
    <phoneticPr fontId="22" type="noConversion"/>
  </si>
  <si>
    <t>薄豆腐小丁</t>
    <phoneticPr fontId="22" type="noConversion"/>
  </si>
  <si>
    <t>番茄小丁</t>
    <phoneticPr fontId="22" type="noConversion"/>
  </si>
  <si>
    <t>蔥花</t>
    <phoneticPr fontId="22" type="noConversion"/>
  </si>
  <si>
    <t>柚香雞腿</t>
    <phoneticPr fontId="22" type="noConversion"/>
  </si>
  <si>
    <t>g</t>
    <phoneticPr fontId="22" type="noConversion"/>
  </si>
  <si>
    <t>絞蒜</t>
    <phoneticPr fontId="22" type="noConversion"/>
  </si>
  <si>
    <t>絞蒜</t>
    <phoneticPr fontId="22" type="noConversion"/>
  </si>
  <si>
    <t>薑絲</t>
    <phoneticPr fontId="22" type="noConversion"/>
  </si>
  <si>
    <t>小魚干(魚脯)</t>
    <phoneticPr fontId="22" type="noConversion"/>
  </si>
  <si>
    <t>香菇雞湯</t>
    <phoneticPr fontId="22" type="noConversion"/>
  </si>
  <si>
    <t>絞蒜</t>
    <phoneticPr fontId="22" type="noConversion"/>
  </si>
  <si>
    <t>薑絲</t>
    <phoneticPr fontId="22" type="noConversion"/>
  </si>
  <si>
    <t>二</t>
    <phoneticPr fontId="22" type="noConversion"/>
  </si>
  <si>
    <t xml:space="preserve"> 大白菜</t>
    <phoneticPr fontId="22" type="noConversion"/>
  </si>
  <si>
    <t>CAS冷凍虱目魚柳</t>
  </si>
  <si>
    <t>CAS地瓜粗條</t>
  </si>
  <si>
    <t>CAS冷凍棒腿D5</t>
  </si>
  <si>
    <t>杏鮑菇片</t>
    <phoneticPr fontId="23" type="noConversion"/>
  </si>
  <si>
    <t>CAS地瓜中丁</t>
    <phoneticPr fontId="22" type="noConversion"/>
  </si>
  <si>
    <t>馬鈴薯片</t>
    <phoneticPr fontId="22" type="noConversion"/>
  </si>
  <si>
    <t>馬鈴薯中丁</t>
    <phoneticPr fontId="22" type="noConversion"/>
  </si>
  <si>
    <t>甜椒中丁</t>
    <phoneticPr fontId="22" type="noConversion"/>
  </si>
  <si>
    <t>杏鮑菇片</t>
    <phoneticPr fontId="22" type="noConversion"/>
  </si>
  <si>
    <t>CAS里肌大排-75g</t>
  </si>
  <si>
    <t>塔香打拋肉</t>
    <phoneticPr fontId="23" type="noConversion"/>
  </si>
  <si>
    <t>豆瓣醬</t>
    <phoneticPr fontId="22" type="noConversion"/>
  </si>
  <si>
    <t>主菜</t>
    <phoneticPr fontId="23" type="noConversion"/>
  </si>
  <si>
    <t>主菜</t>
    <phoneticPr fontId="22" type="noConversion"/>
  </si>
  <si>
    <t>副菜</t>
    <phoneticPr fontId="22" type="noConversion"/>
  </si>
  <si>
    <t>副菜</t>
    <phoneticPr fontId="22" type="noConversion"/>
  </si>
  <si>
    <t>CAS肉角</t>
    <phoneticPr fontId="23" type="noConversion"/>
  </si>
  <si>
    <t>什錦粉絲</t>
    <phoneticPr fontId="23" type="noConversion"/>
  </si>
  <si>
    <t>冬粉-寬</t>
    <phoneticPr fontId="23" type="noConversion"/>
  </si>
  <si>
    <t>CAS冷凍玉米粒</t>
    <phoneticPr fontId="23" type="noConversion"/>
  </si>
  <si>
    <t>芹菜段</t>
    <phoneticPr fontId="23" type="noConversion"/>
  </si>
  <si>
    <t>高麗菜絲</t>
    <phoneticPr fontId="23" type="noConversion"/>
  </si>
  <si>
    <t>黃瓜魚丸湯</t>
    <phoneticPr fontId="23" type="noConversion"/>
  </si>
  <si>
    <t>枸杞</t>
    <phoneticPr fontId="22" type="noConversion"/>
  </si>
  <si>
    <t>豆2</t>
    <phoneticPr fontId="22" type="noConversion"/>
  </si>
  <si>
    <t>全4</t>
    <phoneticPr fontId="22" type="noConversion"/>
  </si>
  <si>
    <t>豆0.3</t>
    <phoneticPr fontId="22" type="noConversion"/>
  </si>
  <si>
    <t>豆0.33</t>
    <phoneticPr fontId="22" type="noConversion"/>
  </si>
  <si>
    <t>全0.72</t>
    <phoneticPr fontId="22" type="noConversion"/>
  </si>
  <si>
    <t>豆0.3</t>
    <phoneticPr fontId="22" type="noConversion"/>
  </si>
  <si>
    <t>全0.03</t>
    <phoneticPr fontId="22" type="noConversion"/>
  </si>
  <si>
    <t>全0.03</t>
    <phoneticPr fontId="22" type="noConversion"/>
  </si>
  <si>
    <t>豆0.36</t>
    <phoneticPr fontId="22" type="noConversion"/>
  </si>
  <si>
    <t>豆0.43</t>
    <phoneticPr fontId="22" type="noConversion"/>
  </si>
  <si>
    <t>豆0.88</t>
    <phoneticPr fontId="22" type="noConversion"/>
  </si>
  <si>
    <t>全3.5</t>
    <phoneticPr fontId="22" type="noConversion"/>
  </si>
  <si>
    <t>全0.04</t>
    <phoneticPr fontId="22" type="noConversion"/>
  </si>
  <si>
    <t>g</t>
    <phoneticPr fontId="22" type="noConversion"/>
  </si>
  <si>
    <t>豆0.14</t>
    <phoneticPr fontId="22" type="noConversion"/>
  </si>
  <si>
    <t>豆0.14</t>
    <phoneticPr fontId="22" type="noConversion"/>
  </si>
  <si>
    <t>全2.2</t>
    <phoneticPr fontId="22" type="noConversion"/>
  </si>
  <si>
    <t>豆0.3</t>
    <phoneticPr fontId="22" type="noConversion"/>
  </si>
  <si>
    <t>豆0.3</t>
    <phoneticPr fontId="22" type="noConversion"/>
  </si>
  <si>
    <t>豆0.05</t>
    <phoneticPr fontId="22" type="noConversion"/>
  </si>
  <si>
    <t>全0.64</t>
    <phoneticPr fontId="22" type="noConversion"/>
  </si>
  <si>
    <t>豆2.1</t>
    <phoneticPr fontId="22" type="noConversion"/>
  </si>
  <si>
    <t>全0.55</t>
    <phoneticPr fontId="22" type="noConversion"/>
  </si>
  <si>
    <t>全0.04</t>
    <phoneticPr fontId="22" type="noConversion"/>
  </si>
  <si>
    <t>豆0.13</t>
    <phoneticPr fontId="22" type="noConversion"/>
  </si>
  <si>
    <t>豆1.14</t>
    <phoneticPr fontId="22" type="noConversion"/>
  </si>
  <si>
    <t>豆0.5</t>
    <phoneticPr fontId="22" type="noConversion"/>
  </si>
  <si>
    <t>豆0.5</t>
    <phoneticPr fontId="22" type="noConversion"/>
  </si>
  <si>
    <t>豆0.13</t>
    <phoneticPr fontId="22" type="noConversion"/>
  </si>
  <si>
    <t>全2.5</t>
    <phoneticPr fontId="22" type="noConversion"/>
  </si>
  <si>
    <t>全1.5</t>
    <phoneticPr fontId="22" type="noConversion"/>
  </si>
  <si>
    <t>豆0.43</t>
    <phoneticPr fontId="22" type="noConversion"/>
  </si>
  <si>
    <t>豆0.08</t>
    <phoneticPr fontId="22" type="noConversion"/>
  </si>
  <si>
    <t>豆0.17</t>
    <phoneticPr fontId="22" type="noConversion"/>
  </si>
  <si>
    <t>豆0.17</t>
    <phoneticPr fontId="22" type="noConversion"/>
  </si>
  <si>
    <t>豆0.01</t>
    <phoneticPr fontId="22" type="noConversion"/>
  </si>
  <si>
    <t>豆1.6</t>
    <phoneticPr fontId="22" type="noConversion"/>
  </si>
  <si>
    <t>全0.11</t>
    <phoneticPr fontId="22" type="noConversion"/>
  </si>
  <si>
    <t>全0.9</t>
    <phoneticPr fontId="22" type="noConversion"/>
  </si>
  <si>
    <t>豆0.2</t>
    <phoneticPr fontId="22" type="noConversion"/>
  </si>
  <si>
    <t>全0.28</t>
    <phoneticPr fontId="22" type="noConversion"/>
  </si>
  <si>
    <t>豆2.3</t>
    <phoneticPr fontId="22" type="noConversion"/>
  </si>
  <si>
    <t>全0.55</t>
    <phoneticPr fontId="22" type="noConversion"/>
  </si>
  <si>
    <t>油0.5</t>
    <phoneticPr fontId="22" type="noConversion"/>
  </si>
  <si>
    <t>全0.9</t>
    <phoneticPr fontId="22" type="noConversion"/>
  </si>
  <si>
    <t>全0.3</t>
    <phoneticPr fontId="22" type="noConversion"/>
  </si>
  <si>
    <t>豆0.1</t>
    <phoneticPr fontId="22" type="noConversion"/>
  </si>
  <si>
    <t>紅彩椒</t>
    <phoneticPr fontId="22" type="noConversion"/>
  </si>
  <si>
    <t>薑片</t>
    <phoneticPr fontId="22" type="noConversion"/>
  </si>
  <si>
    <t>紅彩椒</t>
    <phoneticPr fontId="22" type="noConversion"/>
  </si>
  <si>
    <t>薑片</t>
    <phoneticPr fontId="22" type="noConversion"/>
  </si>
  <si>
    <t>全0.18</t>
  </si>
  <si>
    <t>g</t>
    <phoneticPr fontId="22" type="noConversion"/>
  </si>
  <si>
    <t>豆1.43</t>
    <phoneticPr fontId="22" type="noConversion"/>
  </si>
  <si>
    <t>豆0.58</t>
    <phoneticPr fontId="22" type="noConversion"/>
  </si>
  <si>
    <t>全0.44</t>
    <phoneticPr fontId="22" type="noConversion"/>
  </si>
  <si>
    <t>全0.11</t>
    <phoneticPr fontId="22" type="noConversion"/>
  </si>
  <si>
    <t>全0.11</t>
    <phoneticPr fontId="22" type="noConversion"/>
  </si>
  <si>
    <t>豆0.44</t>
    <phoneticPr fontId="22" type="noConversion"/>
  </si>
  <si>
    <t>豆0.73</t>
    <phoneticPr fontId="22" type="noConversion"/>
  </si>
  <si>
    <t>全0.56</t>
    <phoneticPr fontId="22" type="noConversion"/>
  </si>
  <si>
    <t>全0.56</t>
    <phoneticPr fontId="22" type="noConversion"/>
  </si>
  <si>
    <t>豆0.27</t>
    <phoneticPr fontId="22" type="noConversion"/>
  </si>
  <si>
    <t>豆0.27</t>
    <phoneticPr fontId="22" type="noConversion"/>
  </si>
  <si>
    <t>豆0.02</t>
    <phoneticPr fontId="22" type="noConversion"/>
  </si>
  <si>
    <t>豆0.02</t>
    <phoneticPr fontId="22" type="noConversion"/>
  </si>
  <si>
    <t>豆0.2</t>
    <phoneticPr fontId="22" type="noConversion"/>
  </si>
  <si>
    <t>全0.07</t>
  </si>
  <si>
    <t>全0.07</t>
    <phoneticPr fontId="22" type="noConversion"/>
  </si>
  <si>
    <t>全3.25</t>
    <phoneticPr fontId="22" type="noConversion"/>
  </si>
  <si>
    <t>全0.75</t>
  </si>
  <si>
    <t>全0.75</t>
    <phoneticPr fontId="22" type="noConversion"/>
  </si>
  <si>
    <t>全0.18</t>
    <phoneticPr fontId="22" type="noConversion"/>
  </si>
  <si>
    <t>全0.1</t>
  </si>
  <si>
    <t>全0.1</t>
    <phoneticPr fontId="22" type="noConversion"/>
  </si>
  <si>
    <t>全3.25</t>
    <phoneticPr fontId="22" type="noConversion"/>
  </si>
  <si>
    <t>豆0.86</t>
    <phoneticPr fontId="22" type="noConversion"/>
  </si>
  <si>
    <t>全0.64</t>
    <phoneticPr fontId="22" type="noConversion"/>
  </si>
  <si>
    <t>豆0.25</t>
    <phoneticPr fontId="22" type="noConversion"/>
  </si>
  <si>
    <t>豆0.25</t>
    <phoneticPr fontId="22" type="noConversion"/>
  </si>
  <si>
    <t>豆0.25</t>
    <phoneticPr fontId="22" type="noConversion"/>
  </si>
  <si>
    <t>豆1.6</t>
    <phoneticPr fontId="22" type="noConversion"/>
  </si>
  <si>
    <t>全0.2</t>
    <phoneticPr fontId="22" type="noConversion"/>
  </si>
  <si>
    <t>番茄義大利麵</t>
    <phoneticPr fontId="23" type="noConversion"/>
  </si>
  <si>
    <t>全2</t>
    <phoneticPr fontId="22" type="noConversion"/>
  </si>
  <si>
    <t>豆0.29</t>
    <phoneticPr fontId="22" type="noConversion"/>
  </si>
  <si>
    <t>全0.22</t>
    <phoneticPr fontId="22" type="noConversion"/>
  </si>
  <si>
    <t>全0.12</t>
    <phoneticPr fontId="22" type="noConversion"/>
  </si>
  <si>
    <t>生豆包-非基改55g</t>
    <phoneticPr fontId="22" type="noConversion"/>
  </si>
  <si>
    <t>芝麻包65g</t>
    <phoneticPr fontId="22" type="noConversion"/>
  </si>
  <si>
    <t>芝麻包65g</t>
    <phoneticPr fontId="22" type="noConversion"/>
  </si>
  <si>
    <t>全1</t>
    <phoneticPr fontId="22" type="noConversion"/>
  </si>
  <si>
    <t>全1</t>
    <phoneticPr fontId="22" type="noConversion"/>
  </si>
  <si>
    <t>全0.08</t>
    <phoneticPr fontId="22" type="noConversion"/>
  </si>
  <si>
    <t>豆0.05</t>
    <phoneticPr fontId="22" type="noConversion"/>
  </si>
  <si>
    <t>全0.22</t>
    <phoneticPr fontId="22" type="noConversion"/>
  </si>
  <si>
    <t>油0.23</t>
    <phoneticPr fontId="22" type="noConversion"/>
  </si>
  <si>
    <t>豆2</t>
    <phoneticPr fontId="22" type="noConversion"/>
  </si>
  <si>
    <t>豆1.9</t>
    <phoneticPr fontId="22" type="noConversion"/>
  </si>
  <si>
    <t>全0.53</t>
    <phoneticPr fontId="22" type="noConversion"/>
  </si>
  <si>
    <t>全0.33</t>
    <phoneticPr fontId="22" type="noConversion"/>
  </si>
  <si>
    <t>全0.75</t>
    <phoneticPr fontId="22" type="noConversion"/>
  </si>
  <si>
    <t>全0.28</t>
    <phoneticPr fontId="22" type="noConversion"/>
  </si>
  <si>
    <t>豆0.69</t>
    <phoneticPr fontId="22" type="noConversion"/>
  </si>
  <si>
    <t>豆0.69</t>
    <phoneticPr fontId="22" type="noConversion"/>
  </si>
  <si>
    <t>全0.6</t>
    <phoneticPr fontId="22" type="noConversion"/>
  </si>
  <si>
    <t>全0.25</t>
    <phoneticPr fontId="22" type="noConversion"/>
  </si>
  <si>
    <t>全3.25</t>
    <phoneticPr fontId="22" type="noConversion"/>
  </si>
  <si>
    <t>豆0.02</t>
    <phoneticPr fontId="22" type="noConversion"/>
  </si>
  <si>
    <t>豆1.1</t>
    <phoneticPr fontId="22" type="noConversion"/>
  </si>
  <si>
    <t>全0.24</t>
    <phoneticPr fontId="22" type="noConversion"/>
  </si>
  <si>
    <t>全0.8</t>
    <phoneticPr fontId="22" type="noConversion"/>
  </si>
  <si>
    <t>豆0.13</t>
    <phoneticPr fontId="22" type="noConversion"/>
  </si>
  <si>
    <t>豆0.13</t>
    <phoneticPr fontId="22" type="noConversion"/>
  </si>
  <si>
    <t>全1.6</t>
    <phoneticPr fontId="22" type="noConversion"/>
  </si>
  <si>
    <t>黃金柳葉魚30g</t>
    <phoneticPr fontId="22" type="noConversion"/>
  </si>
  <si>
    <t>豆0.57</t>
    <phoneticPr fontId="22" type="noConversion"/>
  </si>
  <si>
    <t>全1.55</t>
    <phoneticPr fontId="22" type="noConversion"/>
  </si>
  <si>
    <t>全1.55</t>
    <phoneticPr fontId="22" type="noConversion"/>
  </si>
  <si>
    <t>全0.75</t>
    <phoneticPr fontId="22" type="noConversion"/>
  </si>
  <si>
    <t>豆0.7</t>
    <phoneticPr fontId="22" type="noConversion"/>
  </si>
  <si>
    <t>高麗菜</t>
    <phoneticPr fontId="23" type="noConversion"/>
  </si>
  <si>
    <t>CAS高麗菜切</t>
    <phoneticPr fontId="23" type="noConversion"/>
  </si>
  <si>
    <t>全3.25</t>
    <phoneticPr fontId="22" type="noConversion"/>
  </si>
  <si>
    <t>全0.75</t>
    <phoneticPr fontId="22" type="noConversion"/>
  </si>
  <si>
    <t>豆0.2</t>
    <phoneticPr fontId="22" type="noConversion"/>
  </si>
  <si>
    <t>全0.55</t>
    <phoneticPr fontId="22" type="noConversion"/>
  </si>
  <si>
    <t>全0.75</t>
    <phoneticPr fontId="22" type="noConversion"/>
  </si>
  <si>
    <t>全0.17</t>
    <phoneticPr fontId="22" type="noConversion"/>
  </si>
  <si>
    <t>豆0.25</t>
    <phoneticPr fontId="22" type="noConversion"/>
  </si>
  <si>
    <t>全0.06</t>
    <phoneticPr fontId="22" type="noConversion"/>
  </si>
  <si>
    <t>全0.06</t>
    <phoneticPr fontId="22" type="noConversion"/>
  </si>
  <si>
    <t>豆0.38</t>
    <phoneticPr fontId="22" type="noConversion"/>
  </si>
  <si>
    <t>豆0.1</t>
    <phoneticPr fontId="22" type="noConversion"/>
  </si>
  <si>
    <t>豆0.19</t>
    <phoneticPr fontId="22" type="noConversion"/>
  </si>
  <si>
    <t>豆0.04</t>
    <phoneticPr fontId="22" type="noConversion"/>
  </si>
  <si>
    <t>豆0.1</t>
    <phoneticPr fontId="22" type="noConversion"/>
  </si>
  <si>
    <t>豆0.2</t>
    <phoneticPr fontId="22" type="noConversion"/>
  </si>
  <si>
    <t>有機青菜</t>
    <phoneticPr fontId="22" type="noConversion"/>
  </si>
  <si>
    <t>豆1.7</t>
    <phoneticPr fontId="22" type="noConversion"/>
  </si>
  <si>
    <t>三絲大骨湯</t>
    <phoneticPr fontId="22" type="noConversion"/>
  </si>
  <si>
    <t>黃瓜魚丸湯</t>
    <phoneticPr fontId="22" type="noConversion"/>
  </si>
  <si>
    <t>羅宋湯</t>
    <phoneticPr fontId="22" type="noConversion"/>
  </si>
  <si>
    <t>大滷湯</t>
    <phoneticPr fontId="22" type="noConversion"/>
  </si>
  <si>
    <t>薏仁飯</t>
    <phoneticPr fontId="22" type="noConversion"/>
  </si>
  <si>
    <t>麵筋白菜</t>
    <phoneticPr fontId="22" type="noConversion"/>
  </si>
  <si>
    <t>鮮蔬湯</t>
    <phoneticPr fontId="22" type="noConversion"/>
  </si>
  <si>
    <t>彩蔬冬粉</t>
    <phoneticPr fontId="22" type="noConversion"/>
  </si>
  <si>
    <t>彩蔬冬粉</t>
    <phoneticPr fontId="22" type="noConversion"/>
  </si>
  <si>
    <t>地瓜飯</t>
    <phoneticPr fontId="23" type="noConversion"/>
  </si>
  <si>
    <t>地瓜</t>
    <phoneticPr fontId="23" type="noConversion"/>
  </si>
  <si>
    <t>地瓜</t>
    <phoneticPr fontId="22" type="noConversion"/>
  </si>
  <si>
    <r>
      <rPr>
        <b/>
        <sz val="12"/>
        <color theme="0"/>
        <rFont val="新細明體"/>
        <family val="1"/>
        <charset val="136"/>
        <scheme val="minor"/>
      </rPr>
      <t>學校午餐食物內容理想建議量表</t>
    </r>
    <r>
      <rPr>
        <b/>
        <sz val="12"/>
        <color indexed="8"/>
        <rFont val="新細明體"/>
        <family val="1"/>
        <charset val="136"/>
        <scheme val="minor"/>
      </rPr>
      <t xml:space="preserve">  </t>
    </r>
    <phoneticPr fontId="22" type="noConversion"/>
  </si>
  <si>
    <t>咖哩豬</t>
    <phoneticPr fontId="22" type="noConversion"/>
  </si>
  <si>
    <t>宮保雞丁</t>
    <phoneticPr fontId="22" type="noConversion"/>
  </si>
  <si>
    <t>日式關東煮</t>
    <phoneticPr fontId="22" type="noConversion"/>
  </si>
  <si>
    <t>花瓜雞</t>
    <phoneticPr fontId="22" type="noConversion"/>
  </si>
  <si>
    <t>腰果雞丁</t>
    <phoneticPr fontId="22" type="noConversion"/>
  </si>
  <si>
    <t>咖哩豆腐煲</t>
    <phoneticPr fontId="22" type="noConversion"/>
  </si>
  <si>
    <t>CAS蚵白菜</t>
    <phoneticPr fontId="22" type="noConversion"/>
  </si>
  <si>
    <t>古早味肉燥</t>
    <phoneticPr fontId="22" type="noConversion"/>
  </si>
  <si>
    <t xml:space="preserve"> 匈牙利魚片</t>
    <phoneticPr fontId="22" type="noConversion"/>
  </si>
  <si>
    <t>服務電話：02-28319956                       營養師 :邱佳慧 (營養字第004895號)</t>
    <phoneticPr fontId="22" type="noConversion"/>
  </si>
  <si>
    <t>黃瓜薑絲湯</t>
    <phoneticPr fontId="22" type="noConversion"/>
  </si>
  <si>
    <t>麥片飯</t>
    <phoneticPr fontId="22" type="noConversion"/>
  </si>
  <si>
    <t>鮮蔬魚丸湯</t>
    <phoneticPr fontId="22" type="noConversion"/>
  </si>
  <si>
    <t>二</t>
    <phoneticPr fontId="22" type="noConversion"/>
  </si>
  <si>
    <t>韓式炒飯+筍香燒雞+有機青菜+銀耳枸杞湯+水果</t>
    <phoneticPr fontId="22" type="noConversion"/>
  </si>
  <si>
    <t>小米飯</t>
    <phoneticPr fontId="22" type="noConversion"/>
  </si>
  <si>
    <t>彩椒洋芋</t>
    <phoneticPr fontId="22" type="noConversion"/>
  </si>
  <si>
    <t>青菜豆腐湯</t>
    <phoneticPr fontId="22" type="noConversion"/>
  </si>
  <si>
    <t>四</t>
    <phoneticPr fontId="22" type="noConversion"/>
  </si>
  <si>
    <t>玉米干丁</t>
    <phoneticPr fontId="22" type="noConversion"/>
  </si>
  <si>
    <t>藜麥飯</t>
    <phoneticPr fontId="22" type="noConversion"/>
  </si>
  <si>
    <t>冬瓜大骨湯</t>
    <phoneticPr fontId="22" type="noConversion"/>
  </si>
  <si>
    <t>日式烏龍麵+素肉燥滷蛋+鮮奶饅頭+有機青菜+味噌豆腐湯+水果</t>
    <phoneticPr fontId="22" type="noConversion"/>
  </si>
  <si>
    <t>梅干燒肉片</t>
    <phoneticPr fontId="22" type="noConversion"/>
  </si>
  <si>
    <t>鐵板高麗菜</t>
    <phoneticPr fontId="22" type="noConversion"/>
  </si>
  <si>
    <t>紫菜蛋花湯</t>
    <phoneticPr fontId="22" type="noConversion"/>
  </si>
  <si>
    <t>胚芽飯</t>
    <phoneticPr fontId="22" type="noConversion"/>
  </si>
  <si>
    <t>香酥虱目魚柳</t>
    <phoneticPr fontId="22" type="noConversion"/>
  </si>
  <si>
    <t>有機青菜</t>
    <phoneticPr fontId="22" type="noConversion"/>
  </si>
  <si>
    <t>鮮奶</t>
    <phoneticPr fontId="22" type="noConversion"/>
  </si>
  <si>
    <t>彩繪冬瓜</t>
    <phoneticPr fontId="22" type="noConversion"/>
  </si>
  <si>
    <t>一</t>
    <phoneticPr fontId="22" type="noConversion"/>
  </si>
  <si>
    <t>紫米飯</t>
    <phoneticPr fontId="22" type="noConversion"/>
  </si>
  <si>
    <t>芹香干片</t>
    <phoneticPr fontId="22" type="noConversion"/>
  </si>
  <si>
    <t>主廚油飯+蒲燒鯛+有機青菜+綠豆湯+水果</t>
    <phoneticPr fontId="22" type="noConversion"/>
  </si>
  <si>
    <t>雜糧飯</t>
    <phoneticPr fontId="22" type="noConversion"/>
  </si>
  <si>
    <t>日式蒸蛋</t>
    <phoneticPr fontId="22" type="noConversion"/>
  </si>
  <si>
    <t>六</t>
    <phoneticPr fontId="22" type="noConversion"/>
  </si>
  <si>
    <t>羅宋湯</t>
    <phoneticPr fontId="22" type="noConversion"/>
  </si>
  <si>
    <t>西魯肉</t>
    <phoneticPr fontId="22" type="noConversion"/>
  </si>
  <si>
    <t>上海菜飯+    鹹酥雞+有機青菜+大滷湯+鮮奶</t>
    <phoneticPr fontId="22" type="noConversion"/>
  </si>
  <si>
    <t>糙米飯</t>
    <phoneticPr fontId="22" type="noConversion"/>
  </si>
  <si>
    <t>五香燒雞</t>
    <phoneticPr fontId="22" type="noConversion"/>
  </si>
  <si>
    <t>CAS高麗菜</t>
    <phoneticPr fontId="22" type="noConversion"/>
  </si>
  <si>
    <t>豆鼓蒸魚</t>
    <phoneticPr fontId="22" type="noConversion"/>
  </si>
  <si>
    <t>麻婆豆腐</t>
    <phoneticPr fontId="22" type="noConversion"/>
  </si>
  <si>
    <t>榨菜粉絲湯</t>
    <phoneticPr fontId="22" type="noConversion"/>
  </si>
  <si>
    <t>番茄肉醬義大利麵+    飄香豬排+芝麻包+有機青菜+玉米濃湯+水果</t>
    <phoneticPr fontId="22" type="noConversion"/>
  </si>
  <si>
    <t>糙米飯</t>
    <phoneticPr fontId="22" type="noConversion"/>
  </si>
  <si>
    <t>白玉大骨湯</t>
    <phoneticPr fontId="22" type="noConversion"/>
  </si>
  <si>
    <t>塔香打拋肉</t>
    <phoneticPr fontId="22" type="noConversion"/>
  </si>
  <si>
    <t>薑燒南瓜</t>
    <phoneticPr fontId="22" type="noConversion"/>
  </si>
  <si>
    <t>紅豆燕麥湯</t>
    <phoneticPr fontId="22" type="noConversion"/>
  </si>
  <si>
    <t>什錦粉絲</t>
    <phoneticPr fontId="22" type="noConversion"/>
  </si>
  <si>
    <t>台式炒粄條+     黃金柳葉魚+香烤地瓜+有機青菜+酸辣湯+水果</t>
    <phoneticPr fontId="22" type="noConversion"/>
  </si>
  <si>
    <t>玉米花椰菜</t>
    <phoneticPr fontId="22" type="noConversion"/>
  </si>
  <si>
    <t>CAS高麗菜</t>
    <phoneticPr fontId="22" type="noConversion"/>
  </si>
  <si>
    <t>地瓜湯</t>
    <phoneticPr fontId="22" type="noConversion"/>
  </si>
  <si>
    <t>番茄燉肉</t>
    <phoneticPr fontId="22" type="noConversion"/>
  </si>
  <si>
    <t>地瓜飯</t>
    <phoneticPr fontId="22" type="noConversion"/>
  </si>
  <si>
    <t>菇菇地瓜燉雞</t>
    <phoneticPr fontId="22" type="noConversion"/>
  </si>
  <si>
    <t>番茄炒蛋</t>
    <phoneticPr fontId="22" type="noConversion"/>
  </si>
  <si>
    <t>回鍋肉片</t>
    <phoneticPr fontId="22" type="noConversion"/>
  </si>
  <si>
    <t>主菜種類(次/月)</t>
    <phoneticPr fontId="22" type="noConversion"/>
  </si>
  <si>
    <t>鮮奶</t>
    <phoneticPr fontId="22" type="noConversion"/>
  </si>
  <si>
    <t>鮮奶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</si>
</sst>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&quot;月&quot;d&quot;日&quot;;@"/>
    <numFmt numFmtId="177" formatCode="[$-404]aaaa;@"/>
    <numFmt numFmtId="178" formatCode="0.0_ "/>
    <numFmt numFmtId="179" formatCode="0_);[Red]\(0\)"/>
    <numFmt numFmtId="180" formatCode="0;__x0000_"/>
    <numFmt numFmtId="181" formatCode="0.00_ "/>
    <numFmt numFmtId="182" formatCode="0_ "/>
  </numFmts>
  <fonts count="6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華康娃娃體"/>
      <family val="1"/>
      <charset val="136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20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20"/>
      <color theme="1"/>
      <name val="微軟正黑體"/>
      <family val="2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indexed="8"/>
      <name val="微軟正黑體 Light"/>
      <family val="2"/>
      <charset val="136"/>
    </font>
    <font>
      <b/>
      <sz val="20"/>
      <color theme="1"/>
      <name val="微軟正黑體 Light"/>
      <family val="2"/>
      <charset val="136"/>
    </font>
    <font>
      <b/>
      <sz val="20"/>
      <name val="微軟正黑體 Light"/>
      <family val="2"/>
      <charset val="136"/>
    </font>
    <font>
      <b/>
      <sz val="20"/>
      <color rgb="FF000000"/>
      <name val="微軟正黑體 Light"/>
      <family val="2"/>
      <charset val="136"/>
    </font>
    <font>
      <b/>
      <sz val="20"/>
      <color theme="1"/>
      <name val="微軟正黑體 Light"/>
      <family val="1"/>
      <charset val="136"/>
    </font>
    <font>
      <b/>
      <sz val="20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color indexed="8"/>
      <name val="細明體"/>
      <family val="3"/>
      <charset val="136"/>
    </font>
    <font>
      <b/>
      <sz val="14"/>
      <color indexed="8"/>
      <name val="細明體"/>
      <family val="3"/>
      <charset val="136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 tint="4.9989318521683403E-2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b/>
      <sz val="20"/>
      <color theme="6" tint="0.59999389629810485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3"/>
      <color theme="1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b/>
      <sz val="20"/>
      <color rgb="FF000000"/>
      <name val="新細明體"/>
      <family val="1"/>
      <charset val="136"/>
      <scheme val="minor"/>
    </font>
    <font>
      <b/>
      <sz val="28"/>
      <color theme="1"/>
      <name val="新細明體"/>
      <family val="2"/>
      <charset val="136"/>
      <scheme val="minor"/>
    </font>
    <font>
      <b/>
      <sz val="28"/>
      <color theme="1"/>
      <name val="微軟正黑體"/>
      <family val="2"/>
      <charset val="136"/>
    </font>
    <font>
      <b/>
      <sz val="28"/>
      <color theme="1"/>
      <name val="新細明體"/>
      <family val="1"/>
      <charset val="136"/>
      <scheme val="minor"/>
    </font>
    <font>
      <sz val="28"/>
      <color theme="1"/>
      <name val="新細明體"/>
      <family val="2"/>
      <charset val="136"/>
      <scheme val="minor"/>
    </font>
    <font>
      <b/>
      <sz val="19"/>
      <color theme="1"/>
      <name val="新細明體"/>
      <family val="1"/>
      <charset val="136"/>
      <scheme val="minor"/>
    </font>
    <font>
      <b/>
      <sz val="19"/>
      <color theme="1" tint="4.9989318521683403E-2"/>
      <name val="新細明體"/>
      <family val="1"/>
      <charset val="136"/>
      <scheme val="minor"/>
    </font>
    <font>
      <b/>
      <sz val="19"/>
      <name val="新細明體"/>
      <family val="1"/>
      <charset val="136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6" tint="0.59999389629810485"/>
        <bgColor theme="9" tint="0.79998168889431442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7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</cellStyleXfs>
  <cellXfs count="518">
    <xf numFmtId="0" fontId="0" fillId="0" borderId="0" xfId="0">
      <alignment vertical="center"/>
    </xf>
    <xf numFmtId="0" fontId="21" fillId="0" borderId="0" xfId="43" applyFont="1" applyBorder="1" applyAlignment="1">
      <alignment horizontal="center" vertical="center" wrapText="1" shrinkToFit="1"/>
    </xf>
    <xf numFmtId="179" fontId="20" fillId="0" borderId="0" xfId="1" applyNumberFormat="1" applyFont="1" applyBorder="1" applyAlignment="1">
      <alignment horizontal="center" vertical="center"/>
    </xf>
    <xf numFmtId="0" fontId="1" fillId="0" borderId="0" xfId="1">
      <alignment vertical="center"/>
    </xf>
    <xf numFmtId="10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185" applyFont="1" applyAlignment="1">
      <alignment horizontal="center" vertical="center" wrapText="1"/>
    </xf>
    <xf numFmtId="0" fontId="31" fillId="0" borderId="0" xfId="46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177" fontId="29" fillId="0" borderId="0" xfId="48" applyNumberFormat="1" applyFont="1" applyAlignment="1">
      <alignment horizontal="center" vertical="center" wrapText="1" shrinkToFit="1"/>
    </xf>
    <xf numFmtId="0" fontId="29" fillId="0" borderId="0" xfId="48" applyFont="1" applyAlignment="1">
      <alignment horizontal="center" vertical="center" wrapText="1" shrinkToFit="1"/>
    </xf>
    <xf numFmtId="0" fontId="32" fillId="0" borderId="0" xfId="185" applyFont="1" applyBorder="1" applyAlignment="1">
      <alignment horizontal="center" vertical="center" wrapText="1" shrinkToFit="1"/>
    </xf>
    <xf numFmtId="0" fontId="32" fillId="0" borderId="0" xfId="46" applyFont="1" applyAlignment="1">
      <alignment horizontal="center" vertical="center" wrapText="1"/>
    </xf>
    <xf numFmtId="0" fontId="29" fillId="0" borderId="0" xfId="185" applyFont="1" applyBorder="1" applyAlignment="1">
      <alignment horizontal="center" vertical="center" wrapText="1" shrinkToFit="1"/>
    </xf>
    <xf numFmtId="0" fontId="30" fillId="0" borderId="0" xfId="0" applyFont="1" applyAlignment="1">
      <alignment horizontal="center" vertical="center" wrapText="1"/>
    </xf>
    <xf numFmtId="0" fontId="29" fillId="0" borderId="0" xfId="46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10" fontId="0" fillId="0" borderId="0" xfId="0" applyNumberFormat="1" applyAlignment="1">
      <alignment horizontal="center" vertical="center"/>
    </xf>
    <xf numFmtId="177" fontId="36" fillId="0" borderId="0" xfId="48" applyNumberFormat="1" applyFont="1" applyAlignment="1">
      <alignment horizontal="center" vertical="center" shrinkToFit="1"/>
    </xf>
    <xf numFmtId="0" fontId="37" fillId="0" borderId="0" xfId="48" applyFont="1" applyAlignment="1">
      <alignment horizontal="center" vertical="center" shrinkToFit="1"/>
    </xf>
    <xf numFmtId="0" fontId="38" fillId="0" borderId="0" xfId="48" applyFont="1" applyAlignment="1">
      <alignment horizontal="center" vertical="center" shrinkToFit="1"/>
    </xf>
    <xf numFmtId="0" fontId="39" fillId="0" borderId="0" xfId="48" applyFont="1" applyAlignment="1">
      <alignment horizontal="center" vertical="center" shrinkToFit="1"/>
    </xf>
    <xf numFmtId="0" fontId="35" fillId="0" borderId="0" xfId="0" applyFont="1">
      <alignment vertical="center"/>
    </xf>
    <xf numFmtId="0" fontId="43" fillId="0" borderId="26" xfId="43" applyFont="1" applyBorder="1" applyAlignment="1">
      <alignment horizontal="center" vertical="center" shrinkToFit="1"/>
    </xf>
    <xf numFmtId="0" fontId="41" fillId="0" borderId="25" xfId="43" applyFont="1" applyBorder="1" applyAlignment="1">
      <alignment horizontal="center" vertical="center" wrapText="1" shrinkToFit="1"/>
    </xf>
    <xf numFmtId="0" fontId="43" fillId="0" borderId="23" xfId="43" applyFont="1" applyBorder="1" applyAlignment="1">
      <alignment horizontal="center" vertical="center" shrinkToFit="1"/>
    </xf>
    <xf numFmtId="0" fontId="41" fillId="0" borderId="28" xfId="43" applyFont="1" applyBorder="1" applyAlignment="1">
      <alignment horizontal="center" vertical="center" wrapText="1" shrinkToFit="1"/>
    </xf>
    <xf numFmtId="0" fontId="40" fillId="0" borderId="20" xfId="47" applyFont="1" applyBorder="1" applyAlignment="1">
      <alignment horizontal="center" vertical="center" shrinkToFit="1"/>
    </xf>
    <xf numFmtId="0" fontId="40" fillId="0" borderId="10" xfId="47" applyFont="1" applyBorder="1" applyAlignment="1">
      <alignment horizontal="center" vertical="center" shrinkToFit="1"/>
    </xf>
    <xf numFmtId="49" fontId="44" fillId="36" borderId="10" xfId="47" applyNumberFormat="1" applyFont="1" applyFill="1" applyBorder="1" applyAlignment="1">
      <alignment horizontal="center" vertical="center" shrinkToFit="1"/>
    </xf>
    <xf numFmtId="49" fontId="44" fillId="0" borderId="18" xfId="1" applyNumberFormat="1" applyFont="1" applyBorder="1" applyAlignment="1">
      <alignment horizontal="center" vertical="center" shrinkToFit="1"/>
    </xf>
    <xf numFmtId="0" fontId="40" fillId="36" borderId="21" xfId="47" applyFont="1" applyFill="1" applyBorder="1" applyAlignment="1">
      <alignment horizontal="center" vertical="center" shrinkToFit="1"/>
    </xf>
    <xf numFmtId="0" fontId="40" fillId="0" borderId="11" xfId="47" applyFont="1" applyBorder="1" applyAlignment="1">
      <alignment horizontal="center" vertical="center" shrinkToFit="1"/>
    </xf>
    <xf numFmtId="49" fontId="44" fillId="39" borderId="11" xfId="47" applyNumberFormat="1" applyFont="1" applyFill="1" applyBorder="1" applyAlignment="1">
      <alignment horizontal="center" vertical="center" shrinkToFit="1"/>
    </xf>
    <xf numFmtId="49" fontId="45" fillId="39" borderId="13" xfId="47" applyNumberFormat="1" applyFont="1" applyFill="1" applyBorder="1" applyAlignment="1">
      <alignment horizontal="center" vertical="center" shrinkToFit="1"/>
    </xf>
    <xf numFmtId="0" fontId="40" fillId="0" borderId="21" xfId="47" applyFont="1" applyBorder="1" applyAlignment="1">
      <alignment horizontal="center" vertical="center" shrinkToFit="1"/>
    </xf>
    <xf numFmtId="49" fontId="44" fillId="36" borderId="11" xfId="47" applyNumberFormat="1" applyFont="1" applyFill="1" applyBorder="1" applyAlignment="1">
      <alignment horizontal="center" vertical="center" shrinkToFit="1"/>
    </xf>
    <xf numFmtId="0" fontId="44" fillId="36" borderId="11" xfId="48" applyFont="1" applyFill="1" applyBorder="1" applyAlignment="1">
      <alignment horizontal="center" vertical="center" shrinkToFit="1"/>
    </xf>
    <xf numFmtId="49" fontId="44" fillId="0" borderId="13" xfId="1" applyNumberFormat="1" applyFont="1" applyBorder="1" applyAlignment="1">
      <alignment horizontal="center" vertical="center"/>
    </xf>
    <xf numFmtId="0" fontId="40" fillId="36" borderId="22" xfId="47" applyFont="1" applyFill="1" applyBorder="1" applyAlignment="1">
      <alignment horizontal="center" vertical="center" shrinkToFit="1"/>
    </xf>
    <xf numFmtId="0" fontId="40" fillId="0" borderId="12" xfId="47" applyFont="1" applyBorder="1" applyAlignment="1">
      <alignment horizontal="center" vertical="center" shrinkToFit="1"/>
    </xf>
    <xf numFmtId="49" fontId="44" fillId="36" borderId="12" xfId="47" applyNumberFormat="1" applyFont="1" applyFill="1" applyBorder="1" applyAlignment="1">
      <alignment horizontal="center" vertical="center" shrinkToFit="1"/>
    </xf>
    <xf numFmtId="49" fontId="44" fillId="0" borderId="12" xfId="47" applyNumberFormat="1" applyFont="1" applyFill="1" applyBorder="1" applyAlignment="1">
      <alignment horizontal="center" vertical="center" shrinkToFit="1"/>
    </xf>
    <xf numFmtId="49" fontId="44" fillId="0" borderId="17" xfId="1" applyNumberFormat="1" applyFont="1" applyBorder="1" applyAlignment="1">
      <alignment horizontal="center" vertical="center"/>
    </xf>
    <xf numFmtId="49" fontId="44" fillId="0" borderId="18" xfId="1" applyNumberFormat="1" applyFont="1" applyBorder="1" applyAlignment="1">
      <alignment horizontal="center" vertical="center"/>
    </xf>
    <xf numFmtId="0" fontId="40" fillId="36" borderId="29" xfId="47" applyFont="1" applyFill="1" applyBorder="1" applyAlignment="1">
      <alignment horizontal="center" vertical="center" shrinkToFit="1"/>
    </xf>
    <xf numFmtId="0" fontId="40" fillId="0" borderId="15" xfId="47" applyFont="1" applyBorder="1" applyAlignment="1">
      <alignment horizontal="center" vertical="center" shrinkToFit="1"/>
    </xf>
    <xf numFmtId="49" fontId="44" fillId="36" borderId="15" xfId="47" applyNumberFormat="1" applyFont="1" applyFill="1" applyBorder="1" applyAlignment="1">
      <alignment horizontal="center" vertical="center" shrinkToFit="1"/>
    </xf>
    <xf numFmtId="49" fontId="44" fillId="0" borderId="19" xfId="1" applyNumberFormat="1" applyFont="1" applyBorder="1" applyAlignment="1">
      <alignment horizontal="center" vertical="center"/>
    </xf>
    <xf numFmtId="0" fontId="40" fillId="36" borderId="20" xfId="47" applyFont="1" applyFill="1" applyBorder="1" applyAlignment="1">
      <alignment horizontal="center" vertical="center" shrinkToFit="1"/>
    </xf>
    <xf numFmtId="49" fontId="44" fillId="36" borderId="13" xfId="1" applyNumberFormat="1" applyFont="1" applyFill="1" applyBorder="1" applyAlignment="1">
      <alignment horizontal="center" vertical="center"/>
    </xf>
    <xf numFmtId="49" fontId="44" fillId="39" borderId="10" xfId="47" applyNumberFormat="1" applyFont="1" applyFill="1" applyBorder="1" applyAlignment="1">
      <alignment horizontal="center" vertical="center" shrinkToFit="1"/>
    </xf>
    <xf numFmtId="0" fontId="40" fillId="0" borderId="30" xfId="47" applyFont="1" applyBorder="1" applyAlignment="1">
      <alignment horizontal="center" vertical="center" shrinkToFit="1"/>
    </xf>
    <xf numFmtId="0" fontId="40" fillId="0" borderId="16" xfId="47" applyFont="1" applyBorder="1" applyAlignment="1">
      <alignment horizontal="center" vertical="center" shrinkToFit="1"/>
    </xf>
    <xf numFmtId="49" fontId="44" fillId="0" borderId="24" xfId="1" applyNumberFormat="1" applyFont="1" applyBorder="1" applyAlignment="1">
      <alignment horizontal="center" vertical="center"/>
    </xf>
    <xf numFmtId="49" fontId="44" fillId="36" borderId="17" xfId="1" applyNumberFormat="1" applyFont="1" applyFill="1" applyBorder="1" applyAlignment="1">
      <alignment horizontal="center" vertical="center"/>
    </xf>
    <xf numFmtId="0" fontId="47" fillId="0" borderId="11" xfId="44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43" fillId="0" borderId="0" xfId="42" applyFont="1" applyAlignment="1">
      <alignment horizontal="left" readingOrder="2"/>
    </xf>
    <xf numFmtId="0" fontId="48" fillId="0" borderId="0" xfId="42" applyFont="1" applyAlignment="1">
      <alignment horizontal="center" vertical="center"/>
    </xf>
    <xf numFmtId="0" fontId="49" fillId="0" borderId="0" xfId="42" applyFont="1" applyAlignment="1">
      <alignment horizontal="center" vertical="center" wrapText="1"/>
    </xf>
    <xf numFmtId="0" fontId="50" fillId="0" borderId="0" xfId="42" applyFont="1" applyAlignment="1">
      <alignment horizontal="center" vertical="center" wrapText="1"/>
    </xf>
    <xf numFmtId="0" fontId="49" fillId="0" borderId="0" xfId="42" applyFont="1" applyAlignment="1">
      <alignment horizontal="left" vertical="center"/>
    </xf>
    <xf numFmtId="0" fontId="43" fillId="0" borderId="0" xfId="42" applyFont="1" applyAlignment="1">
      <alignment horizontal="center" vertical="center"/>
    </xf>
    <xf numFmtId="0" fontId="41" fillId="0" borderId="0" xfId="42" applyFont="1" applyAlignment="1">
      <alignment horizontal="center" vertical="center"/>
    </xf>
    <xf numFmtId="0" fontId="6" fillId="0" borderId="0" xfId="0" applyFont="1">
      <alignment vertical="center"/>
    </xf>
    <xf numFmtId="49" fontId="44" fillId="36" borderId="16" xfId="47" applyNumberFormat="1" applyFont="1" applyFill="1" applyBorder="1" applyAlignment="1">
      <alignment horizontal="center" vertical="center" shrinkToFit="1"/>
    </xf>
    <xf numFmtId="0" fontId="40" fillId="36" borderId="27" xfId="47" applyFont="1" applyFill="1" applyBorder="1" applyAlignment="1">
      <alignment horizontal="center" vertical="center" shrinkToFit="1"/>
    </xf>
    <xf numFmtId="0" fontId="40" fillId="0" borderId="23" xfId="47" applyFont="1" applyBorder="1" applyAlignment="1">
      <alignment horizontal="center" vertical="center" shrinkToFit="1"/>
    </xf>
    <xf numFmtId="49" fontId="44" fillId="36" borderId="11" xfId="47" applyNumberFormat="1" applyFont="1" applyFill="1" applyBorder="1" applyAlignment="1">
      <alignment horizontal="center" vertical="center" wrapText="1" shrinkToFit="1"/>
    </xf>
    <xf numFmtId="0" fontId="17" fillId="0" borderId="0" xfId="42" applyFont="1" applyAlignment="1">
      <alignment horizontal="left" readingOrder="2"/>
    </xf>
    <xf numFmtId="0" fontId="40" fillId="36" borderId="30" xfId="47" applyFont="1" applyFill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/>
    </xf>
    <xf numFmtId="49" fontId="44" fillId="36" borderId="18" xfId="1" applyNumberFormat="1" applyFont="1" applyFill="1" applyBorder="1" applyAlignment="1">
      <alignment horizontal="center" vertical="center"/>
    </xf>
    <xf numFmtId="0" fontId="40" fillId="0" borderId="22" xfId="47" applyFont="1" applyBorder="1" applyAlignment="1">
      <alignment horizontal="center" vertical="center" shrinkToFit="1"/>
    </xf>
    <xf numFmtId="49" fontId="44" fillId="39" borderId="12" xfId="47" applyNumberFormat="1" applyFont="1" applyFill="1" applyBorder="1" applyAlignment="1">
      <alignment horizontal="center" vertical="center" shrinkToFit="1"/>
    </xf>
    <xf numFmtId="49" fontId="44" fillId="39" borderId="17" xfId="1" applyNumberFormat="1" applyFont="1" applyFill="1" applyBorder="1" applyAlignment="1">
      <alignment horizontal="center" vertical="center"/>
    </xf>
    <xf numFmtId="0" fontId="51" fillId="36" borderId="20" xfId="47" applyFont="1" applyFill="1" applyBorder="1" applyAlignment="1">
      <alignment horizontal="center" vertical="center" shrinkToFit="1"/>
    </xf>
    <xf numFmtId="0" fontId="51" fillId="0" borderId="10" xfId="47" applyFont="1" applyBorder="1" applyAlignment="1">
      <alignment horizontal="center" vertical="center" shrinkToFit="1"/>
    </xf>
    <xf numFmtId="0" fontId="51" fillId="0" borderId="21" xfId="47" applyFont="1" applyBorder="1" applyAlignment="1">
      <alignment horizontal="center" vertical="center" shrinkToFit="1"/>
    </xf>
    <xf numFmtId="0" fontId="51" fillId="0" borderId="11" xfId="47" applyFont="1" applyBorder="1" applyAlignment="1">
      <alignment horizontal="center" vertical="center" shrinkToFit="1"/>
    </xf>
    <xf numFmtId="0" fontId="52" fillId="0" borderId="11" xfId="185" applyFont="1" applyBorder="1" applyAlignment="1">
      <alignment horizontal="center" vertical="center" wrapText="1"/>
    </xf>
    <xf numFmtId="0" fontId="52" fillId="34" borderId="11" xfId="0" applyFont="1" applyFill="1" applyBorder="1" applyAlignment="1">
      <alignment horizontal="center" vertical="center" wrapText="1"/>
    </xf>
    <xf numFmtId="0" fontId="52" fillId="0" borderId="11" xfId="48" applyNumberFormat="1" applyFont="1" applyFill="1" applyBorder="1" applyAlignment="1">
      <alignment horizontal="center" vertical="center" wrapText="1" shrinkToFit="1"/>
    </xf>
    <xf numFmtId="0" fontId="52" fillId="35" borderId="11" xfId="48" applyFont="1" applyFill="1" applyBorder="1" applyAlignment="1">
      <alignment horizontal="center" vertical="center" wrapText="1" shrinkToFit="1"/>
    </xf>
    <xf numFmtId="0" fontId="52" fillId="36" borderId="11" xfId="49" applyFont="1" applyFill="1" applyBorder="1" applyAlignment="1" applyProtection="1">
      <alignment horizontal="center" vertical="center" wrapText="1" shrinkToFit="1"/>
      <protection locked="0"/>
    </xf>
    <xf numFmtId="0" fontId="52" fillId="36" borderId="11" xfId="49" applyFont="1" applyFill="1" applyBorder="1" applyAlignment="1">
      <alignment horizontal="center" vertical="center" wrapText="1" shrinkToFit="1"/>
    </xf>
    <xf numFmtId="0" fontId="52" fillId="36" borderId="11" xfId="48" applyFont="1" applyFill="1" applyBorder="1" applyAlignment="1">
      <alignment horizontal="center" vertical="center" wrapText="1" shrinkToFit="1"/>
    </xf>
    <xf numFmtId="0" fontId="52" fillId="0" borderId="11" xfId="0" applyFont="1" applyBorder="1" applyAlignment="1">
      <alignment horizontal="center" vertical="center" wrapText="1"/>
    </xf>
    <xf numFmtId="0" fontId="52" fillId="0" borderId="11" xfId="48" applyFont="1" applyBorder="1" applyAlignment="1">
      <alignment horizontal="center" vertical="center" wrapText="1" shrinkToFit="1"/>
    </xf>
    <xf numFmtId="0" fontId="52" fillId="34" borderId="11" xfId="48" applyFont="1" applyFill="1" applyBorder="1" applyAlignment="1">
      <alignment horizontal="center" vertical="center" wrapText="1" shrinkToFit="1"/>
    </xf>
    <xf numFmtId="0" fontId="52" fillId="34" borderId="11" xfId="49" applyFont="1" applyFill="1" applyBorder="1" applyAlignment="1">
      <alignment horizontal="center" vertical="center" wrapText="1" shrinkToFit="1"/>
    </xf>
    <xf numFmtId="0" fontId="52" fillId="0" borderId="11" xfId="49" applyFont="1" applyBorder="1" applyAlignment="1" applyProtection="1">
      <alignment horizontal="center" vertical="center" wrapText="1" shrinkToFit="1"/>
      <protection locked="0"/>
    </xf>
    <xf numFmtId="0" fontId="52" fillId="0" borderId="11" xfId="49" applyFont="1" applyBorder="1" applyAlignment="1">
      <alignment horizontal="center" vertical="center" wrapText="1" shrinkToFit="1"/>
    </xf>
    <xf numFmtId="0" fontId="52" fillId="34" borderId="11" xfId="185" applyFont="1" applyFill="1" applyBorder="1" applyAlignment="1">
      <alignment horizontal="center" vertical="center" wrapText="1"/>
    </xf>
    <xf numFmtId="0" fontId="52" fillId="0" borderId="11" xfId="48" applyFont="1" applyFill="1" applyBorder="1" applyAlignment="1">
      <alignment horizontal="center" vertical="center" wrapText="1" shrinkToFit="1"/>
    </xf>
    <xf numFmtId="0" fontId="52" fillId="0" borderId="0" xfId="0" applyFont="1" applyAlignment="1">
      <alignment horizontal="center" vertical="center" wrapText="1"/>
    </xf>
    <xf numFmtId="0" fontId="52" fillId="35" borderId="11" xfId="185" applyFont="1" applyFill="1" applyBorder="1" applyAlignment="1">
      <alignment horizontal="center" vertical="center" wrapText="1" shrinkToFit="1"/>
    </xf>
    <xf numFmtId="0" fontId="52" fillId="0" borderId="11" xfId="185" applyFont="1" applyBorder="1" applyAlignment="1">
      <alignment horizontal="center" vertical="center" wrapText="1" shrinkToFit="1"/>
    </xf>
    <xf numFmtId="0" fontId="52" fillId="38" borderId="11" xfId="185" applyFont="1" applyFill="1" applyBorder="1" applyAlignment="1" applyProtection="1">
      <alignment horizontal="center" vertical="center" wrapText="1" shrinkToFit="1"/>
      <protection locked="0"/>
    </xf>
    <xf numFmtId="0" fontId="52" fillId="38" borderId="11" xfId="185" applyFont="1" applyFill="1" applyBorder="1" applyAlignment="1">
      <alignment horizontal="center" vertical="center" wrapText="1" shrinkToFit="1"/>
    </xf>
    <xf numFmtId="0" fontId="52" fillId="34" borderId="11" xfId="185" applyFont="1" applyFill="1" applyBorder="1" applyAlignment="1" applyProtection="1">
      <alignment horizontal="center" vertical="center" wrapText="1" shrinkToFit="1"/>
      <protection locked="0"/>
    </xf>
    <xf numFmtId="0" fontId="52" fillId="34" borderId="11" xfId="185" applyFont="1" applyFill="1" applyBorder="1" applyAlignment="1">
      <alignment horizontal="center" vertical="center" wrapText="1" shrinkToFit="1"/>
    </xf>
    <xf numFmtId="0" fontId="52" fillId="34" borderId="11" xfId="48" applyFont="1" applyFill="1" applyBorder="1" applyAlignment="1">
      <alignment vertical="center" textRotation="255" wrapText="1" shrinkToFit="1"/>
    </xf>
    <xf numFmtId="0" fontId="52" fillId="34" borderId="11" xfId="49" applyFont="1" applyFill="1" applyBorder="1" applyAlignment="1" applyProtection="1">
      <alignment horizontal="center" vertical="center" wrapText="1" shrinkToFit="1"/>
      <protection locked="0"/>
    </xf>
    <xf numFmtId="0" fontId="52" fillId="0" borderId="11" xfId="48" applyFont="1" applyBorder="1" applyAlignment="1">
      <alignment horizontal="center" vertical="center" textRotation="255" wrapText="1" shrinkToFit="1"/>
    </xf>
    <xf numFmtId="0" fontId="52" fillId="34" borderId="11" xfId="48" applyFont="1" applyFill="1" applyBorder="1" applyAlignment="1">
      <alignment horizontal="center" vertical="center" textRotation="255" wrapText="1" shrinkToFit="1"/>
    </xf>
    <xf numFmtId="0" fontId="52" fillId="34" borderId="11" xfId="46" applyFont="1" applyFill="1" applyBorder="1" applyAlignment="1">
      <alignment horizontal="center" vertical="center" wrapText="1" shrinkToFit="1"/>
    </xf>
    <xf numFmtId="0" fontId="52" fillId="35" borderId="11" xfId="0" applyFont="1" applyFill="1" applyBorder="1" applyAlignment="1">
      <alignment horizontal="center" vertical="center" wrapText="1" shrinkToFit="1"/>
    </xf>
    <xf numFmtId="0" fontId="52" fillId="0" borderId="11" xfId="0" applyFont="1" applyBorder="1" applyAlignment="1" applyProtection="1">
      <alignment horizontal="center" vertical="center" wrapText="1" shrinkToFit="1"/>
      <protection locked="0"/>
    </xf>
    <xf numFmtId="0" fontId="52" fillId="0" borderId="11" xfId="0" applyFont="1" applyBorder="1" applyAlignment="1">
      <alignment horizontal="center" vertical="center" wrapText="1" shrinkToFit="1"/>
    </xf>
    <xf numFmtId="0" fontId="52" fillId="38" borderId="11" xfId="0" applyFont="1" applyFill="1" applyBorder="1" applyAlignment="1" applyProtection="1">
      <alignment horizontal="center" vertical="center" wrapText="1" shrinkToFit="1"/>
      <protection locked="0"/>
    </xf>
    <xf numFmtId="0" fontId="52" fillId="38" borderId="11" xfId="0" applyFont="1" applyFill="1" applyBorder="1" applyAlignment="1">
      <alignment horizontal="center" vertical="center" wrapText="1" shrinkToFit="1"/>
    </xf>
    <xf numFmtId="0" fontId="52" fillId="36" borderId="11" xfId="0" applyFont="1" applyFill="1" applyBorder="1" applyAlignment="1" applyProtection="1">
      <alignment horizontal="center" vertical="center" wrapText="1" shrinkToFit="1"/>
      <protection locked="0"/>
    </xf>
    <xf numFmtId="0" fontId="52" fillId="36" borderId="11" xfId="185" applyFont="1" applyFill="1" applyBorder="1" applyAlignment="1">
      <alignment horizontal="center" vertical="center" wrapText="1" shrinkToFit="1"/>
    </xf>
    <xf numFmtId="0" fontId="52" fillId="36" borderId="11" xfId="0" applyFont="1" applyFill="1" applyBorder="1" applyAlignment="1">
      <alignment horizontal="center" vertical="center" wrapText="1"/>
    </xf>
    <xf numFmtId="0" fontId="52" fillId="35" borderId="11" xfId="49" applyNumberFormat="1" applyFont="1" applyFill="1" applyBorder="1" applyAlignment="1" applyProtection="1">
      <alignment horizontal="center" vertical="center" wrapText="1" shrinkToFit="1"/>
      <protection locked="0"/>
    </xf>
    <xf numFmtId="0" fontId="52" fillId="0" borderId="11" xfId="49" applyNumberFormat="1" applyFont="1" applyFill="1" applyBorder="1" applyAlignment="1" applyProtection="1">
      <alignment horizontal="center" vertical="center" wrapText="1" shrinkToFit="1"/>
      <protection locked="0"/>
    </xf>
    <xf numFmtId="0" fontId="52" fillId="0" borderId="11" xfId="49" applyNumberFormat="1" applyFont="1" applyFill="1" applyBorder="1" applyAlignment="1" applyProtection="1">
      <alignment horizontal="center" vertical="center" wrapText="1" shrinkToFit="1"/>
    </xf>
    <xf numFmtId="0" fontId="52" fillId="35" borderId="11" xfId="48" applyNumberFormat="1" applyFont="1" applyFill="1" applyBorder="1" applyAlignment="1">
      <alignment horizontal="center" vertical="center" wrapText="1" shrinkToFit="1"/>
    </xf>
    <xf numFmtId="0" fontId="52" fillId="34" borderId="11" xfId="48" applyNumberFormat="1" applyFont="1" applyFill="1" applyBorder="1" applyAlignment="1">
      <alignment horizontal="center" vertical="center" wrapText="1" shrinkToFit="1"/>
    </xf>
    <xf numFmtId="0" fontId="52" fillId="0" borderId="11" xfId="49" applyFont="1" applyFill="1" applyBorder="1" applyAlignment="1" applyProtection="1">
      <alignment horizontal="center" vertical="center" wrapText="1" shrinkToFit="1"/>
    </xf>
    <xf numFmtId="0" fontId="52" fillId="34" borderId="11" xfId="49" applyFont="1" applyFill="1" applyBorder="1" applyAlignment="1" applyProtection="1">
      <alignment horizontal="center" vertical="center" wrapText="1" shrinkToFit="1"/>
    </xf>
    <xf numFmtId="0" fontId="52" fillId="0" borderId="11" xfId="185" applyFont="1" applyBorder="1" applyAlignment="1" applyProtection="1">
      <alignment horizontal="center" vertical="center" wrapText="1" shrinkToFit="1"/>
      <protection locked="0"/>
    </xf>
    <xf numFmtId="0" fontId="52" fillId="36" borderId="11" xfId="48" applyNumberFormat="1" applyFont="1" applyFill="1" applyBorder="1" applyAlignment="1">
      <alignment horizontal="center" vertical="center" wrapText="1" shrinkToFit="1"/>
    </xf>
    <xf numFmtId="0" fontId="52" fillId="0" borderId="11" xfId="0" applyFont="1" applyFill="1" applyBorder="1" applyAlignment="1">
      <alignment horizontal="center" vertical="center" wrapText="1" shrinkToFit="1"/>
    </xf>
    <xf numFmtId="0" fontId="52" fillId="34" borderId="11" xfId="0" applyFont="1" applyFill="1" applyBorder="1" applyAlignment="1">
      <alignment horizontal="center" vertical="center" wrapText="1" shrinkToFit="1"/>
    </xf>
    <xf numFmtId="0" fontId="52" fillId="35" borderId="11" xfId="0" applyFont="1" applyFill="1" applyBorder="1" applyAlignment="1">
      <alignment horizontal="center" vertical="center" wrapText="1"/>
    </xf>
    <xf numFmtId="0" fontId="52" fillId="36" borderId="11" xfId="0" applyFont="1" applyFill="1" applyBorder="1" applyAlignment="1">
      <alignment horizontal="center" vertical="center" wrapText="1" shrinkToFit="1"/>
    </xf>
    <xf numFmtId="0" fontId="52" fillId="34" borderId="11" xfId="0" applyFont="1" applyFill="1" applyBorder="1" applyAlignment="1" applyProtection="1">
      <alignment horizontal="center" vertical="center" wrapText="1" shrinkToFit="1"/>
      <protection locked="0"/>
    </xf>
    <xf numFmtId="0" fontId="52" fillId="36" borderId="11" xfId="0" applyNumberFormat="1" applyFont="1" applyFill="1" applyBorder="1" applyAlignment="1">
      <alignment horizontal="center" vertical="center" wrapText="1" shrinkToFit="1"/>
    </xf>
    <xf numFmtId="0" fontId="52" fillId="34" borderId="11" xfId="0" applyNumberFormat="1" applyFont="1" applyFill="1" applyBorder="1" applyAlignment="1">
      <alignment horizontal="center" vertical="center" wrapText="1" shrinkToFit="1"/>
    </xf>
    <xf numFmtId="0" fontId="52" fillId="0" borderId="11" xfId="0" applyFont="1" applyFill="1" applyBorder="1" applyAlignment="1">
      <alignment horizontal="center" vertical="center" wrapText="1"/>
    </xf>
    <xf numFmtId="0" fontId="52" fillId="35" borderId="11" xfId="185" applyFont="1" applyFill="1" applyBorder="1" applyAlignment="1" applyProtection="1">
      <alignment horizontal="center" vertical="center" wrapText="1" shrinkToFit="1"/>
      <protection locked="0"/>
    </xf>
    <xf numFmtId="49" fontId="52" fillId="38" borderId="11" xfId="185" applyNumberFormat="1" applyFont="1" applyFill="1" applyBorder="1" applyAlignment="1">
      <alignment horizontal="center" vertical="center" wrapText="1" shrinkToFit="1"/>
    </xf>
    <xf numFmtId="0" fontId="52" fillId="35" borderId="11" xfId="0" applyFont="1" applyFill="1" applyBorder="1" applyAlignment="1" applyProtection="1">
      <alignment horizontal="center" vertical="center" wrapText="1" shrinkToFit="1"/>
      <protection locked="0"/>
    </xf>
    <xf numFmtId="0" fontId="52" fillId="36" borderId="11" xfId="185" applyFont="1" applyFill="1" applyBorder="1" applyAlignment="1">
      <alignment horizontal="center" vertical="center" wrapText="1"/>
    </xf>
    <xf numFmtId="0" fontId="53" fillId="34" borderId="1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181" fontId="52" fillId="36" borderId="11" xfId="185" applyNumberFormat="1" applyFont="1" applyFill="1" applyBorder="1" applyAlignment="1">
      <alignment horizontal="center" vertical="center" wrapText="1" shrinkToFit="1"/>
    </xf>
    <xf numFmtId="182" fontId="52" fillId="36" borderId="11" xfId="185" applyNumberFormat="1" applyFont="1" applyFill="1" applyBorder="1" applyAlignment="1">
      <alignment horizontal="center" vertical="center" wrapText="1" shrinkToFit="1"/>
    </xf>
    <xf numFmtId="0" fontId="52" fillId="36" borderId="11" xfId="271" applyFont="1" applyFill="1" applyBorder="1" applyAlignment="1">
      <alignment horizontal="center" vertical="center" wrapText="1" shrinkToFit="1"/>
    </xf>
    <xf numFmtId="0" fontId="52" fillId="0" borderId="11" xfId="48" applyNumberFormat="1" applyFont="1" applyFill="1" applyBorder="1" applyAlignment="1">
      <alignment horizontal="center" vertical="center" shrinkToFit="1"/>
    </xf>
    <xf numFmtId="0" fontId="52" fillId="34" borderId="11" xfId="48" applyNumberFormat="1" applyFont="1" applyFill="1" applyBorder="1" applyAlignment="1">
      <alignment horizontal="center" vertical="center" shrinkToFit="1"/>
    </xf>
    <xf numFmtId="0" fontId="52" fillId="0" borderId="11" xfId="185" applyFont="1" applyFill="1" applyBorder="1" applyAlignment="1">
      <alignment horizontal="center" vertical="center" wrapText="1" shrinkToFit="1"/>
    </xf>
    <xf numFmtId="0" fontId="52" fillId="0" borderId="11" xfId="49" applyFont="1" applyFill="1" applyBorder="1" applyAlignment="1" applyProtection="1">
      <alignment horizontal="center" vertical="center" shrinkToFit="1"/>
    </xf>
    <xf numFmtId="0" fontId="52" fillId="0" borderId="11" xfId="49" applyNumberFormat="1" applyFont="1" applyFill="1" applyBorder="1" applyAlignment="1" applyProtection="1">
      <alignment horizontal="center" vertical="center" shrinkToFit="1"/>
    </xf>
    <xf numFmtId="0" fontId="52" fillId="34" borderId="11" xfId="49" applyFont="1" applyFill="1" applyBorder="1" applyAlignment="1" applyProtection="1">
      <alignment horizontal="center" vertical="center" shrinkToFit="1"/>
    </xf>
    <xf numFmtId="0" fontId="52" fillId="34" borderId="11" xfId="49" applyNumberFormat="1" applyFont="1" applyFill="1" applyBorder="1" applyAlignment="1" applyProtection="1">
      <alignment horizontal="center" vertical="center" shrinkToFit="1"/>
    </xf>
    <xf numFmtId="0" fontId="52" fillId="36" borderId="11" xfId="185" applyFont="1" applyFill="1" applyBorder="1" applyAlignment="1" applyProtection="1">
      <alignment horizontal="center" vertical="center" wrapText="1" shrinkToFit="1"/>
      <protection locked="0"/>
    </xf>
    <xf numFmtId="49" fontId="52" fillId="0" borderId="11" xfId="0" applyNumberFormat="1" applyFont="1" applyBorder="1" applyAlignment="1">
      <alignment horizontal="center" vertical="center" wrapText="1" shrinkToFit="1"/>
    </xf>
    <xf numFmtId="0" fontId="52" fillId="34" borderId="11" xfId="49" applyNumberFormat="1" applyFont="1" applyFill="1" applyBorder="1" applyAlignment="1" applyProtection="1">
      <alignment horizontal="center" vertical="center" wrapText="1" shrinkToFit="1"/>
      <protection locked="0"/>
    </xf>
    <xf numFmtId="0" fontId="52" fillId="35" borderId="11" xfId="49" applyNumberFormat="1" applyFont="1" applyFill="1" applyBorder="1" applyAlignment="1" applyProtection="1">
      <alignment horizontal="center" vertical="center" shrinkToFit="1"/>
      <protection locked="0"/>
    </xf>
    <xf numFmtId="0" fontId="52" fillId="0" borderId="11" xfId="48" applyFont="1" applyBorder="1" applyAlignment="1">
      <alignment horizontal="center" vertical="center" shrinkToFit="1"/>
    </xf>
    <xf numFmtId="0" fontId="52" fillId="34" borderId="11" xfId="48" applyFont="1" applyFill="1" applyBorder="1" applyAlignment="1">
      <alignment horizontal="center" vertical="center" shrinkToFit="1"/>
    </xf>
    <xf numFmtId="0" fontId="52" fillId="34" borderId="11" xfId="0" applyFont="1" applyFill="1" applyBorder="1">
      <alignment vertical="center"/>
    </xf>
    <xf numFmtId="0" fontId="52" fillId="36" borderId="11" xfId="48" applyFont="1" applyFill="1" applyBorder="1" applyAlignment="1">
      <alignment horizontal="center" vertical="center" shrinkToFit="1"/>
    </xf>
    <xf numFmtId="0" fontId="52" fillId="34" borderId="11" xfId="49" applyFont="1" applyFill="1" applyBorder="1" applyAlignment="1" applyProtection="1">
      <alignment horizontal="center" vertical="center" shrinkToFit="1"/>
      <protection locked="0"/>
    </xf>
    <xf numFmtId="0" fontId="52" fillId="36" borderId="11" xfId="49" applyFont="1" applyFill="1" applyBorder="1" applyAlignment="1" applyProtection="1">
      <alignment horizontal="center" vertical="center" shrinkToFit="1"/>
      <protection locked="0"/>
    </xf>
    <xf numFmtId="0" fontId="52" fillId="36" borderId="11" xfId="49" applyFont="1" applyFill="1" applyBorder="1" applyAlignment="1">
      <alignment horizontal="center" vertical="center" shrinkToFit="1"/>
    </xf>
    <xf numFmtId="0" fontId="52" fillId="36" borderId="11" xfId="50" applyFont="1" applyFill="1" applyBorder="1" applyAlignment="1" applyProtection="1">
      <alignment horizontal="center" vertical="center" shrinkToFit="1"/>
      <protection locked="0"/>
    </xf>
    <xf numFmtId="0" fontId="52" fillId="35" borderId="11" xfId="48" applyFont="1" applyFill="1" applyBorder="1" applyAlignment="1">
      <alignment horizontal="center" vertical="center" shrinkToFit="1"/>
    </xf>
    <xf numFmtId="0" fontId="52" fillId="34" borderId="11" xfId="46" applyFont="1" applyFill="1" applyBorder="1" applyAlignment="1">
      <alignment horizontal="center" vertical="center" shrinkToFit="1"/>
    </xf>
    <xf numFmtId="0" fontId="52" fillId="34" borderId="11" xfId="46" applyFont="1" applyFill="1" applyBorder="1" applyAlignment="1">
      <alignment horizontal="center" shrinkToFit="1"/>
    </xf>
    <xf numFmtId="0" fontId="52" fillId="34" borderId="11" xfId="49" applyFont="1" applyFill="1" applyBorder="1" applyAlignment="1">
      <alignment horizontal="center" vertical="center" shrinkToFit="1"/>
    </xf>
    <xf numFmtId="0" fontId="52" fillId="34" borderId="11" xfId="50" applyFont="1" applyFill="1" applyBorder="1" applyAlignment="1" applyProtection="1">
      <alignment horizontal="center" vertical="center" shrinkToFit="1"/>
      <protection locked="0"/>
    </xf>
    <xf numFmtId="0" fontId="52" fillId="0" borderId="11" xfId="46" applyFont="1" applyBorder="1" applyAlignment="1">
      <alignment horizontal="center" vertical="center"/>
    </xf>
    <xf numFmtId="0" fontId="52" fillId="35" borderId="11" xfId="49" applyFont="1" applyFill="1" applyBorder="1" applyAlignment="1" applyProtection="1">
      <alignment horizontal="center" vertical="center" shrinkToFit="1"/>
      <protection locked="0"/>
    </xf>
    <xf numFmtId="0" fontId="52" fillId="34" borderId="11" xfId="0" applyFont="1" applyFill="1" applyBorder="1" applyAlignment="1">
      <alignment horizontal="center" vertical="center" shrinkToFit="1"/>
    </xf>
    <xf numFmtId="0" fontId="52" fillId="0" borderId="11" xfId="0" applyFont="1" applyFill="1" applyBorder="1" applyAlignment="1">
      <alignment horizontal="center" vertical="center" shrinkToFit="1"/>
    </xf>
    <xf numFmtId="0" fontId="52" fillId="0" borderId="11" xfId="46" applyNumberFormat="1" applyFont="1" applyFill="1" applyBorder="1" applyAlignment="1">
      <alignment horizontal="center" shrinkToFit="1"/>
    </xf>
    <xf numFmtId="0" fontId="52" fillId="34" borderId="11" xfId="46" applyNumberFormat="1" applyFont="1" applyFill="1" applyBorder="1" applyAlignment="1">
      <alignment horizontal="center" shrinkToFit="1"/>
    </xf>
    <xf numFmtId="49" fontId="52" fillId="38" borderId="11" xfId="185" applyNumberFormat="1" applyFont="1" applyFill="1" applyBorder="1" applyAlignment="1">
      <alignment horizontal="left" vertical="center" wrapText="1" shrinkToFit="1"/>
    </xf>
    <xf numFmtId="0" fontId="52" fillId="0" borderId="11" xfId="48" applyFont="1" applyFill="1" applyBorder="1" applyAlignment="1">
      <alignment horizontal="center" vertical="center" shrinkToFit="1"/>
    </xf>
    <xf numFmtId="0" fontId="52" fillId="35" borderId="11" xfId="48" applyNumberFormat="1" applyFont="1" applyFill="1" applyBorder="1" applyAlignment="1">
      <alignment horizontal="center" vertical="center" shrinkToFit="1"/>
    </xf>
    <xf numFmtId="0" fontId="52" fillId="0" borderId="11" xfId="48" applyFont="1" applyBorder="1" applyAlignment="1">
      <alignment horizontal="center" vertical="center" textRotation="255" shrinkToFit="1"/>
    </xf>
    <xf numFmtId="0" fontId="52" fillId="36" borderId="11" xfId="48" applyNumberFormat="1" applyFont="1" applyFill="1" applyBorder="1" applyAlignment="1">
      <alignment horizontal="center" vertical="center" shrinkToFit="1"/>
    </xf>
    <xf numFmtId="0" fontId="52" fillId="34" borderId="11" xfId="48" applyFont="1" applyFill="1" applyBorder="1" applyAlignment="1">
      <alignment horizontal="center" vertical="center" textRotation="255" shrinkToFit="1"/>
    </xf>
    <xf numFmtId="0" fontId="52" fillId="0" borderId="11" xfId="46" applyNumberFormat="1" applyFont="1" applyFill="1" applyBorder="1" applyAlignment="1">
      <alignment horizontal="center" wrapText="1" shrinkToFit="1"/>
    </xf>
    <xf numFmtId="0" fontId="52" fillId="35" borderId="11" xfId="49" applyFont="1" applyFill="1" applyBorder="1" applyAlignment="1" applyProtection="1">
      <alignment horizontal="center" vertical="center" wrapText="1" shrinkToFit="1"/>
      <protection locked="0"/>
    </xf>
    <xf numFmtId="0" fontId="52" fillId="0" borderId="11" xfId="49" applyFont="1" applyFill="1" applyBorder="1" applyAlignment="1" applyProtection="1">
      <alignment horizontal="center" vertical="center" wrapText="1" shrinkToFit="1"/>
      <protection locked="0"/>
    </xf>
    <xf numFmtId="0" fontId="52" fillId="34" borderId="11" xfId="49" applyNumberFormat="1" applyFont="1" applyFill="1" applyBorder="1" applyAlignment="1" applyProtection="1">
      <alignment horizontal="center" vertical="center" wrapText="1" shrinkToFit="1"/>
    </xf>
    <xf numFmtId="0" fontId="52" fillId="0" borderId="11" xfId="48" applyNumberFormat="1" applyFont="1" applyFill="1" applyBorder="1" applyAlignment="1">
      <alignment horizontal="center" vertical="center" textRotation="255" wrapText="1" shrinkToFit="1"/>
    </xf>
    <xf numFmtId="0" fontId="52" fillId="34" borderId="11" xfId="48" applyNumberFormat="1" applyFont="1" applyFill="1" applyBorder="1" applyAlignment="1">
      <alignment horizontal="center" vertical="center" textRotation="255" wrapText="1" shrinkToFit="1"/>
    </xf>
    <xf numFmtId="0" fontId="52" fillId="0" borderId="11" xfId="50" applyFont="1" applyBorder="1" applyAlignment="1" applyProtection="1">
      <alignment horizontal="center" vertical="center" wrapText="1" shrinkToFit="1"/>
      <protection locked="0"/>
    </xf>
    <xf numFmtId="0" fontId="52" fillId="0" borderId="11" xfId="0" applyFont="1" applyBorder="1" applyAlignment="1">
      <alignment vertical="center" wrapText="1"/>
    </xf>
    <xf numFmtId="0" fontId="52" fillId="35" borderId="11" xfId="49" applyFont="1" applyFill="1" applyBorder="1" applyAlignment="1">
      <alignment horizontal="center" vertical="center" wrapText="1"/>
    </xf>
    <xf numFmtId="0" fontId="52" fillId="36" borderId="11" xfId="49" applyFont="1" applyFill="1" applyBorder="1" applyAlignment="1">
      <alignment horizontal="center" vertical="center" wrapText="1"/>
    </xf>
    <xf numFmtId="0" fontId="52" fillId="0" borderId="11" xfId="50" applyFont="1" applyFill="1" applyBorder="1" applyAlignment="1" applyProtection="1">
      <alignment horizontal="center" vertical="center" wrapText="1" shrinkToFit="1"/>
      <protection locked="0"/>
    </xf>
    <xf numFmtId="0" fontId="52" fillId="34" borderId="11" xfId="50" applyFont="1" applyFill="1" applyBorder="1" applyAlignment="1" applyProtection="1">
      <alignment horizontal="center" vertical="center" wrapText="1" shrinkToFit="1"/>
      <protection locked="0"/>
    </xf>
    <xf numFmtId="49" fontId="52" fillId="0" borderId="11" xfId="185" applyNumberFormat="1" applyFont="1" applyBorder="1" applyAlignment="1">
      <alignment horizontal="center" vertical="center" wrapText="1" shrinkToFit="1"/>
    </xf>
    <xf numFmtId="49" fontId="52" fillId="0" borderId="11" xfId="0" applyNumberFormat="1" applyFont="1" applyFill="1" applyBorder="1" applyAlignment="1">
      <alignment horizontal="center" vertical="center" wrapText="1" shrinkToFit="1"/>
    </xf>
    <xf numFmtId="49" fontId="52" fillId="33" borderId="11" xfId="185" applyNumberFormat="1" applyFont="1" applyFill="1" applyBorder="1" applyAlignment="1">
      <alignment horizontal="center" vertical="center" wrapText="1" shrinkToFit="1"/>
    </xf>
    <xf numFmtId="0" fontId="52" fillId="36" borderId="11" xfId="0" applyNumberFormat="1" applyFont="1" applyFill="1" applyBorder="1" applyAlignment="1">
      <alignment horizontal="center" vertical="center" wrapText="1"/>
    </xf>
    <xf numFmtId="0" fontId="52" fillId="36" borderId="11" xfId="0" applyNumberFormat="1" applyFont="1" applyFill="1" applyBorder="1" applyAlignment="1">
      <alignment vertical="center" wrapText="1"/>
    </xf>
    <xf numFmtId="0" fontId="52" fillId="40" borderId="11" xfId="0" applyNumberFormat="1" applyFont="1" applyFill="1" applyBorder="1" applyAlignment="1">
      <alignment vertical="center" wrapText="1"/>
    </xf>
    <xf numFmtId="0" fontId="52" fillId="0" borderId="11" xfId="46" applyFont="1" applyBorder="1" applyAlignment="1">
      <alignment horizontal="center" vertical="center" wrapText="1" shrinkToFit="1"/>
    </xf>
    <xf numFmtId="0" fontId="52" fillId="0" borderId="11" xfId="48" applyNumberFormat="1" applyFont="1" applyFill="1" applyBorder="1" applyAlignment="1">
      <alignment vertical="center" wrapText="1" shrinkToFit="1"/>
    </xf>
    <xf numFmtId="0" fontId="52" fillId="34" borderId="11" xfId="0" applyNumberFormat="1" applyFont="1" applyFill="1" applyBorder="1" applyAlignment="1">
      <alignment horizontal="center" vertical="center" wrapText="1"/>
    </xf>
    <xf numFmtId="0" fontId="52" fillId="34" borderId="11" xfId="271" applyFont="1" applyFill="1" applyBorder="1" applyAlignment="1">
      <alignment horizontal="center" vertical="center" wrapText="1" shrinkToFit="1"/>
    </xf>
    <xf numFmtId="0" fontId="52" fillId="40" borderId="11" xfId="0" applyNumberFormat="1" applyFont="1" applyFill="1" applyBorder="1" applyAlignment="1">
      <alignment horizontal="center" vertical="center" wrapText="1"/>
    </xf>
    <xf numFmtId="0" fontId="52" fillId="41" borderId="11" xfId="0" applyNumberFormat="1" applyFont="1" applyFill="1" applyBorder="1" applyAlignment="1">
      <alignment horizontal="center" vertical="center" wrapText="1"/>
    </xf>
    <xf numFmtId="0" fontId="53" fillId="34" borderId="11" xfId="0" applyFont="1" applyFill="1" applyBorder="1" applyAlignment="1">
      <alignment vertical="center" wrapText="1"/>
    </xf>
    <xf numFmtId="0" fontId="52" fillId="34" borderId="11" xfId="0" applyFont="1" applyFill="1" applyBorder="1" applyAlignment="1">
      <alignment vertical="center" wrapText="1"/>
    </xf>
    <xf numFmtId="0" fontId="52" fillId="34" borderId="11" xfId="46" applyNumberFormat="1" applyFont="1" applyFill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34" borderId="11" xfId="0" applyFont="1" applyFill="1" applyBorder="1" applyAlignment="1">
      <alignment horizontal="center" vertical="center" wrapText="1"/>
    </xf>
    <xf numFmtId="0" fontId="52" fillId="36" borderId="11" xfId="49" applyNumberFormat="1" applyFont="1" applyFill="1" applyBorder="1" applyAlignment="1" applyProtection="1">
      <alignment horizontal="center" vertical="center" wrapText="1" shrinkToFit="1"/>
    </xf>
    <xf numFmtId="49" fontId="52" fillId="35" borderId="11" xfId="47" applyNumberFormat="1" applyFont="1" applyFill="1" applyBorder="1" applyAlignment="1">
      <alignment horizontal="center" vertical="center" wrapText="1" shrinkToFit="1"/>
    </xf>
    <xf numFmtId="49" fontId="52" fillId="0" borderId="11" xfId="47" applyNumberFormat="1" applyFont="1" applyFill="1" applyBorder="1" applyAlignment="1" applyProtection="1">
      <alignment horizontal="center" vertical="center" wrapText="1" shrinkToFit="1"/>
      <protection locked="0"/>
    </xf>
    <xf numFmtId="0" fontId="52" fillId="33" borderId="11" xfId="0" applyFont="1" applyFill="1" applyBorder="1" applyAlignment="1">
      <alignment horizontal="center" vertical="center" wrapText="1" shrinkToFit="1"/>
    </xf>
    <xf numFmtId="0" fontId="52" fillId="0" borderId="11" xfId="50" applyNumberFormat="1" applyFont="1" applyFill="1" applyBorder="1" applyAlignment="1" applyProtection="1">
      <alignment horizontal="center" vertical="center" wrapText="1" shrinkToFit="1"/>
      <protection locked="0"/>
    </xf>
    <xf numFmtId="0" fontId="52" fillId="34" borderId="11" xfId="46" applyNumberFormat="1" applyFont="1" applyFill="1" applyBorder="1" applyAlignment="1">
      <alignment horizontal="center" vertical="center" wrapText="1" shrinkToFit="1"/>
    </xf>
    <xf numFmtId="0" fontId="52" fillId="34" borderId="11" xfId="50" applyNumberFormat="1" applyFont="1" applyFill="1" applyBorder="1" applyAlignment="1" applyProtection="1">
      <alignment horizontal="center" vertical="center" wrapText="1" shrinkToFit="1"/>
      <protection locked="0"/>
    </xf>
    <xf numFmtId="0" fontId="52" fillId="0" borderId="11" xfId="46" applyNumberFormat="1" applyFont="1" applyFill="1" applyBorder="1" applyAlignment="1">
      <alignment horizontal="center" vertical="center" wrapText="1" shrinkToFit="1"/>
    </xf>
    <xf numFmtId="0" fontId="52" fillId="0" borderId="11" xfId="0" applyFont="1" applyFill="1" applyBorder="1" applyAlignment="1" applyProtection="1">
      <alignment horizontal="center" vertical="center" wrapText="1" shrinkToFit="1"/>
      <protection locked="0"/>
    </xf>
    <xf numFmtId="38" fontId="52" fillId="0" borderId="11" xfId="0" applyNumberFormat="1" applyFont="1" applyFill="1" applyBorder="1" applyAlignment="1" applyProtection="1">
      <alignment horizontal="center" vertical="center" wrapText="1" shrinkToFit="1"/>
    </xf>
    <xf numFmtId="178" fontId="55" fillId="0" borderId="14" xfId="1" applyNumberFormat="1" applyFont="1" applyBorder="1" applyAlignment="1">
      <alignment horizontal="center" vertical="center"/>
    </xf>
    <xf numFmtId="178" fontId="55" fillId="0" borderId="11" xfId="1" applyNumberFormat="1" applyFont="1" applyBorder="1" applyAlignment="1">
      <alignment horizontal="center" vertical="center"/>
    </xf>
    <xf numFmtId="180" fontId="55" fillId="0" borderId="11" xfId="1" applyNumberFormat="1" applyFont="1" applyBorder="1" applyAlignment="1">
      <alignment horizontal="center" vertical="center"/>
    </xf>
    <xf numFmtId="0" fontId="6" fillId="0" borderId="12" xfId="44" applyFont="1" applyBorder="1" applyAlignment="1">
      <alignment horizontal="center" vertical="center" wrapText="1"/>
    </xf>
    <xf numFmtId="0" fontId="56" fillId="0" borderId="0" xfId="42" applyFont="1" applyAlignment="1">
      <alignment horizontal="center" vertical="center" wrapText="1"/>
    </xf>
    <xf numFmtId="0" fontId="6" fillId="0" borderId="0" xfId="42" applyFont="1" applyAlignment="1">
      <alignment horizontal="center" vertical="center"/>
    </xf>
    <xf numFmtId="182" fontId="55" fillId="0" borderId="11" xfId="0" applyNumberFormat="1" applyFont="1" applyBorder="1" applyAlignment="1">
      <alignment horizontal="center" vertical="center"/>
    </xf>
    <xf numFmtId="178" fontId="6" fillId="37" borderId="16" xfId="1" applyNumberFormat="1" applyFont="1" applyFill="1" applyBorder="1" applyAlignment="1">
      <alignment horizontal="center" vertical="center"/>
    </xf>
    <xf numFmtId="178" fontId="1" fillId="37" borderId="0" xfId="1" applyNumberFormat="1" applyFill="1" applyBorder="1" applyAlignment="1">
      <alignment horizontal="center" vertical="center"/>
    </xf>
    <xf numFmtId="10" fontId="1" fillId="0" borderId="0" xfId="1" applyNumberFormat="1" applyAlignment="1">
      <alignment vertical="center"/>
    </xf>
    <xf numFmtId="0" fontId="0" fillId="0" borderId="0" xfId="0" applyAlignment="1">
      <alignment vertical="center"/>
    </xf>
    <xf numFmtId="178" fontId="1" fillId="37" borderId="0" xfId="1" applyNumberFormat="1" applyFont="1" applyFill="1" applyBorder="1" applyAlignment="1">
      <alignment horizontal="center" vertical="center"/>
    </xf>
    <xf numFmtId="10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2" xfId="41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52" fillId="34" borderId="31" xfId="48" applyFont="1" applyFill="1" applyBorder="1" applyAlignment="1">
      <alignment horizontal="center" vertical="center" wrapText="1" shrinkToFit="1"/>
    </xf>
    <xf numFmtId="0" fontId="52" fillId="34" borderId="31" xfId="49" applyFont="1" applyFill="1" applyBorder="1" applyAlignment="1" applyProtection="1">
      <alignment horizontal="center" vertical="center" wrapText="1" shrinkToFit="1"/>
      <protection locked="0"/>
    </xf>
    <xf numFmtId="0" fontId="52" fillId="0" borderId="14" xfId="48" applyFont="1" applyBorder="1" applyAlignment="1">
      <alignment horizontal="center" vertical="center" textRotation="255" wrapText="1" shrinkToFit="1"/>
    </xf>
    <xf numFmtId="0" fontId="52" fillId="0" borderId="14" xfId="48" applyFont="1" applyBorder="1" applyAlignment="1">
      <alignment horizontal="center" vertical="center" wrapText="1" shrinkToFit="1"/>
    </xf>
    <xf numFmtId="0" fontId="52" fillId="0" borderId="32" xfId="48" applyFont="1" applyBorder="1" applyAlignment="1">
      <alignment horizontal="center" vertical="center" wrapText="1"/>
    </xf>
    <xf numFmtId="177" fontId="52" fillId="0" borderId="32" xfId="48" applyNumberFormat="1" applyFont="1" applyBorder="1" applyAlignment="1">
      <alignment horizontal="center" vertical="center" wrapText="1" shrinkToFit="1"/>
    </xf>
    <xf numFmtId="0" fontId="52" fillId="0" borderId="32" xfId="48" applyFont="1" applyBorder="1" applyAlignment="1">
      <alignment horizontal="center" vertical="center" wrapText="1" shrinkToFit="1"/>
    </xf>
    <xf numFmtId="0" fontId="52" fillId="0" borderId="33" xfId="48" applyFont="1" applyBorder="1" applyAlignment="1">
      <alignment horizontal="center" vertical="center" wrapText="1"/>
    </xf>
    <xf numFmtId="177" fontId="52" fillId="0" borderId="33" xfId="48" applyNumberFormat="1" applyFont="1" applyBorder="1" applyAlignment="1">
      <alignment horizontal="center" vertical="center" wrapText="1" shrinkToFit="1"/>
    </xf>
    <xf numFmtId="0" fontId="52" fillId="0" borderId="33" xfId="48" applyFont="1" applyBorder="1" applyAlignment="1">
      <alignment horizontal="center" vertical="center" wrapText="1" shrinkToFit="1"/>
    </xf>
    <xf numFmtId="0" fontId="52" fillId="34" borderId="31" xfId="185" applyFont="1" applyFill="1" applyBorder="1" applyAlignment="1">
      <alignment horizontal="center" vertical="center" wrapText="1" shrinkToFit="1"/>
    </xf>
    <xf numFmtId="0" fontId="52" fillId="0" borderId="0" xfId="0" applyFont="1" applyBorder="1" applyAlignment="1">
      <alignment horizontal="center" vertical="center" wrapText="1"/>
    </xf>
    <xf numFmtId="0" fontId="52" fillId="0" borderId="32" xfId="185" applyFont="1" applyBorder="1" applyAlignment="1">
      <alignment horizontal="center" vertical="center" wrapText="1"/>
    </xf>
    <xf numFmtId="0" fontId="52" fillId="0" borderId="32" xfId="46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2" fillId="0" borderId="33" xfId="185" applyFont="1" applyBorder="1" applyAlignment="1">
      <alignment horizontal="center" vertical="center" wrapText="1"/>
    </xf>
    <xf numFmtId="0" fontId="52" fillId="0" borderId="33" xfId="46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31" xfId="185" applyFont="1" applyBorder="1" applyAlignment="1">
      <alignment horizontal="center" vertical="center" wrapText="1" shrinkToFit="1"/>
    </xf>
    <xf numFmtId="0" fontId="52" fillId="0" borderId="31" xfId="48" applyFont="1" applyBorder="1" applyAlignment="1">
      <alignment horizontal="center" vertical="center" wrapText="1" shrinkToFit="1"/>
    </xf>
    <xf numFmtId="0" fontId="52" fillId="36" borderId="31" xfId="185" applyFont="1" applyFill="1" applyBorder="1" applyAlignment="1">
      <alignment horizontal="center" vertical="center" wrapText="1" shrinkToFit="1"/>
    </xf>
    <xf numFmtId="0" fontId="52" fillId="0" borderId="31" xfId="0" applyFont="1" applyBorder="1" applyAlignment="1">
      <alignment horizontal="center" vertical="center" wrapText="1"/>
    </xf>
    <xf numFmtId="0" fontId="52" fillId="0" borderId="32" xfId="185" applyFont="1" applyBorder="1" applyAlignment="1">
      <alignment horizontal="center" vertical="center" wrapText="1" shrinkToFit="1"/>
    </xf>
    <xf numFmtId="0" fontId="52" fillId="0" borderId="32" xfId="48" applyNumberFormat="1" applyFont="1" applyFill="1" applyBorder="1" applyAlignment="1">
      <alignment horizontal="center" vertical="center" wrapText="1" shrinkToFit="1"/>
    </xf>
    <xf numFmtId="0" fontId="52" fillId="0" borderId="23" xfId="48" applyFont="1" applyBorder="1" applyAlignment="1">
      <alignment horizontal="center" vertical="center" wrapText="1"/>
    </xf>
    <xf numFmtId="177" fontId="52" fillId="0" borderId="23" xfId="48" applyNumberFormat="1" applyFont="1" applyBorder="1" applyAlignment="1">
      <alignment horizontal="center" vertical="center" wrapText="1" shrinkToFit="1"/>
    </xf>
    <xf numFmtId="0" fontId="52" fillId="0" borderId="23" xfId="48" applyFont="1" applyBorder="1" applyAlignment="1">
      <alignment horizontal="center" vertical="center" wrapText="1" shrinkToFit="1"/>
    </xf>
    <xf numFmtId="0" fontId="52" fillId="0" borderId="23" xfId="185" applyFont="1" applyBorder="1" applyAlignment="1">
      <alignment horizontal="center" vertical="center" wrapText="1" shrinkToFit="1"/>
    </xf>
    <xf numFmtId="0" fontId="52" fillId="0" borderId="23" xfId="48" applyNumberFormat="1" applyFont="1" applyFill="1" applyBorder="1" applyAlignment="1">
      <alignment horizontal="center" vertical="center" wrapText="1" shrinkToFit="1"/>
    </xf>
    <xf numFmtId="0" fontId="52" fillId="36" borderId="23" xfId="185" applyFont="1" applyFill="1" applyBorder="1" applyAlignment="1">
      <alignment horizontal="center" vertical="center" wrapText="1" shrinkToFit="1"/>
    </xf>
    <xf numFmtId="0" fontId="52" fillId="34" borderId="31" xfId="48" applyNumberFormat="1" applyFont="1" applyFill="1" applyBorder="1" applyAlignment="1">
      <alignment horizontal="center" vertical="center" wrapText="1" shrinkToFit="1"/>
    </xf>
    <xf numFmtId="0" fontId="52" fillId="0" borderId="14" xfId="48" applyFont="1" applyBorder="1" applyAlignment="1">
      <alignment vertical="center" textRotation="255" wrapText="1" shrinkToFit="1"/>
    </xf>
    <xf numFmtId="0" fontId="52" fillId="0" borderId="14" xfId="0" applyFont="1" applyBorder="1" applyAlignment="1">
      <alignment horizontal="center" vertical="center" wrapText="1"/>
    </xf>
    <xf numFmtId="0" fontId="52" fillId="36" borderId="32" xfId="48" applyNumberFormat="1" applyFont="1" applyFill="1" applyBorder="1" applyAlignment="1">
      <alignment horizontal="center" vertical="center" wrapText="1" shrinkToFit="1"/>
    </xf>
    <xf numFmtId="0" fontId="52" fillId="0" borderId="33" xfId="48" applyNumberFormat="1" applyFont="1" applyFill="1" applyBorder="1" applyAlignment="1">
      <alignment horizontal="center" vertical="center" wrapText="1" shrinkToFit="1"/>
    </xf>
    <xf numFmtId="0" fontId="52" fillId="36" borderId="33" xfId="48" applyNumberFormat="1" applyFont="1" applyFill="1" applyBorder="1" applyAlignment="1">
      <alignment horizontal="center" vertical="center" wrapText="1" shrinkToFit="1"/>
    </xf>
    <xf numFmtId="0" fontId="52" fillId="0" borderId="31" xfId="48" applyNumberFormat="1" applyFont="1" applyFill="1" applyBorder="1" applyAlignment="1">
      <alignment horizontal="center" vertical="center" wrapText="1" shrinkToFit="1"/>
    </xf>
    <xf numFmtId="0" fontId="52" fillId="36" borderId="31" xfId="48" applyNumberFormat="1" applyFont="1" applyFill="1" applyBorder="1" applyAlignment="1">
      <alignment horizontal="center" vertical="center" wrapText="1" shrinkToFit="1"/>
    </xf>
    <xf numFmtId="0" fontId="52" fillId="36" borderId="23" xfId="48" applyNumberFormat="1" applyFont="1" applyFill="1" applyBorder="1" applyAlignment="1">
      <alignment horizontal="center" vertical="center" wrapText="1" shrinkToFit="1"/>
    </xf>
    <xf numFmtId="0" fontId="52" fillId="0" borderId="0" xfId="185" applyFont="1" applyAlignment="1">
      <alignment horizontal="center" vertical="center" wrapText="1"/>
    </xf>
    <xf numFmtId="177" fontId="48" fillId="0" borderId="0" xfId="48" applyNumberFormat="1" applyFont="1" applyAlignment="1">
      <alignment horizontal="center" vertical="center" wrapText="1" shrinkToFit="1"/>
    </xf>
    <xf numFmtId="0" fontId="48" fillId="0" borderId="0" xfId="48" applyFont="1" applyAlignment="1">
      <alignment horizontal="center" vertical="center" wrapText="1" shrinkToFit="1"/>
    </xf>
    <xf numFmtId="0" fontId="57" fillId="0" borderId="0" xfId="46" applyFont="1" applyAlignment="1">
      <alignment horizontal="center" vertical="center" wrapText="1"/>
    </xf>
    <xf numFmtId="0" fontId="52" fillId="34" borderId="31" xfId="0" applyFont="1" applyFill="1" applyBorder="1" applyAlignment="1">
      <alignment horizontal="center" vertical="center" wrapText="1" shrinkToFit="1"/>
    </xf>
    <xf numFmtId="0" fontId="52" fillId="34" borderId="31" xfId="0" applyFont="1" applyFill="1" applyBorder="1" applyAlignment="1">
      <alignment horizontal="center" vertical="center" wrapText="1"/>
    </xf>
    <xf numFmtId="0" fontId="52" fillId="0" borderId="23" xfId="46" applyFont="1" applyBorder="1" applyAlignment="1">
      <alignment horizontal="center" vertical="center" wrapText="1"/>
    </xf>
    <xf numFmtId="0" fontId="52" fillId="0" borderId="31" xfId="0" applyFont="1" applyBorder="1" applyAlignment="1">
      <alignment horizontal="center" vertical="center" wrapText="1" shrinkToFit="1"/>
    </xf>
    <xf numFmtId="0" fontId="52" fillId="36" borderId="31" xfId="0" applyFont="1" applyFill="1" applyBorder="1" applyAlignment="1">
      <alignment horizontal="center" vertical="center" wrapText="1" shrinkToFit="1"/>
    </xf>
    <xf numFmtId="0" fontId="52" fillId="36" borderId="31" xfId="48" applyFont="1" applyFill="1" applyBorder="1" applyAlignment="1">
      <alignment horizontal="center" vertical="center" wrapText="1" shrinkToFit="1"/>
    </xf>
    <xf numFmtId="0" fontId="52" fillId="0" borderId="23" xfId="185" applyFont="1" applyBorder="1" applyAlignment="1">
      <alignment horizontal="center" vertical="center" wrapText="1"/>
    </xf>
    <xf numFmtId="0" fontId="52" fillId="36" borderId="32" xfId="48" applyFont="1" applyFill="1" applyBorder="1" applyAlignment="1">
      <alignment horizontal="center" vertical="center" wrapText="1" shrinkToFit="1"/>
    </xf>
    <xf numFmtId="0" fontId="52" fillId="0" borderId="33" xfId="185" applyFont="1" applyBorder="1" applyAlignment="1">
      <alignment horizontal="center" vertical="center" wrapText="1" shrinkToFit="1"/>
    </xf>
    <xf numFmtId="0" fontId="52" fillId="36" borderId="33" xfId="48" applyFont="1" applyFill="1" applyBorder="1" applyAlignment="1">
      <alignment horizontal="center" vertical="center" wrapText="1" shrinkToFit="1"/>
    </xf>
    <xf numFmtId="0" fontId="52" fillId="34" borderId="31" xfId="48" applyFont="1" applyFill="1" applyBorder="1" applyAlignment="1">
      <alignment horizontal="center" vertical="center" shrinkToFit="1"/>
    </xf>
    <xf numFmtId="0" fontId="52" fillId="34" borderId="31" xfId="48" applyNumberFormat="1" applyFont="1" applyFill="1" applyBorder="1" applyAlignment="1">
      <alignment horizontal="center" vertical="center" shrinkToFit="1"/>
    </xf>
    <xf numFmtId="0" fontId="52" fillId="34" borderId="31" xfId="0" applyFont="1" applyFill="1" applyBorder="1">
      <alignment vertical="center"/>
    </xf>
    <xf numFmtId="0" fontId="52" fillId="0" borderId="14" xfId="48" applyFont="1" applyBorder="1" applyAlignment="1">
      <alignment horizontal="center" vertical="center" textRotation="255" shrinkToFit="1"/>
    </xf>
    <xf numFmtId="0" fontId="52" fillId="0" borderId="14" xfId="48" applyFont="1" applyBorder="1" applyAlignment="1">
      <alignment horizontal="center" vertical="center" shrinkToFit="1"/>
    </xf>
    <xf numFmtId="0" fontId="52" fillId="0" borderId="32" xfId="185" applyFont="1" applyBorder="1" applyAlignment="1">
      <alignment horizontal="center" vertical="center"/>
    </xf>
    <xf numFmtId="177" fontId="52" fillId="0" borderId="32" xfId="48" applyNumberFormat="1" applyFont="1" applyBorder="1" applyAlignment="1">
      <alignment horizontal="center" vertical="center" shrinkToFit="1"/>
    </xf>
    <xf numFmtId="0" fontId="52" fillId="0" borderId="32" xfId="48" applyFont="1" applyBorder="1" applyAlignment="1">
      <alignment horizontal="center" vertical="center" shrinkToFit="1"/>
    </xf>
    <xf numFmtId="0" fontId="52" fillId="0" borderId="32" xfId="46" applyFont="1" applyBorder="1" applyAlignment="1">
      <alignment horizontal="center"/>
    </xf>
    <xf numFmtId="0" fontId="52" fillId="0" borderId="33" xfId="185" applyFont="1" applyBorder="1" applyAlignment="1">
      <alignment horizontal="center" vertical="center"/>
    </xf>
    <xf numFmtId="177" fontId="52" fillId="0" borderId="33" xfId="48" applyNumberFormat="1" applyFont="1" applyBorder="1" applyAlignment="1">
      <alignment horizontal="center" vertical="center" shrinkToFit="1"/>
    </xf>
    <xf numFmtId="0" fontId="52" fillId="0" borderId="33" xfId="48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52" fillId="0" borderId="32" xfId="46" applyFont="1" applyBorder="1" applyAlignment="1">
      <alignment horizontal="center" vertical="center"/>
    </xf>
    <xf numFmtId="0" fontId="52" fillId="0" borderId="33" xfId="46" applyFont="1" applyBorder="1" applyAlignment="1">
      <alignment horizontal="center" vertical="center"/>
    </xf>
    <xf numFmtId="0" fontId="35" fillId="0" borderId="11" xfId="0" applyFont="1" applyBorder="1">
      <alignment vertical="center"/>
    </xf>
    <xf numFmtId="177" fontId="48" fillId="0" borderId="0" xfId="48" applyNumberFormat="1" applyFont="1" applyBorder="1" applyAlignment="1">
      <alignment horizontal="center" vertical="center" shrinkToFit="1"/>
    </xf>
    <xf numFmtId="177" fontId="48" fillId="0" borderId="0" xfId="48" applyNumberFormat="1" applyFont="1" applyAlignment="1">
      <alignment horizontal="center" vertical="center" shrinkToFit="1"/>
    </xf>
    <xf numFmtId="0" fontId="48" fillId="0" borderId="0" xfId="48" applyFont="1" applyAlignment="1">
      <alignment horizontal="center" vertical="center" shrinkToFit="1"/>
    </xf>
    <xf numFmtId="0" fontId="48" fillId="0" borderId="0" xfId="48" applyFont="1" applyBorder="1" applyAlignment="1">
      <alignment horizontal="center" vertical="center" shrinkToFit="1"/>
    </xf>
    <xf numFmtId="0" fontId="58" fillId="0" borderId="0" xfId="185" applyFont="1" applyBorder="1" applyAlignment="1">
      <alignment horizontal="center" vertical="center" wrapText="1" shrinkToFit="1"/>
    </xf>
    <xf numFmtId="0" fontId="58" fillId="0" borderId="0" xfId="185" applyFont="1" applyBorder="1" applyAlignment="1">
      <alignment horizontal="center" vertical="center" wrapText="1"/>
    </xf>
    <xf numFmtId="0" fontId="57" fillId="0" borderId="0" xfId="48" applyFont="1" applyBorder="1" applyAlignment="1">
      <alignment horizontal="center" vertical="center" shrinkToFit="1"/>
    </xf>
    <xf numFmtId="0" fontId="57" fillId="0" borderId="0" xfId="48" applyNumberFormat="1" applyFont="1" applyFill="1" applyBorder="1" applyAlignment="1">
      <alignment horizontal="center" vertical="center" shrinkToFit="1"/>
    </xf>
    <xf numFmtId="0" fontId="25" fillId="34" borderId="11" xfId="0" applyFont="1" applyFill="1" applyBorder="1" applyAlignment="1">
      <alignment horizontal="center" vertical="center" wrapText="1"/>
    </xf>
    <xf numFmtId="0" fontId="52" fillId="0" borderId="31" xfId="48" applyNumberFormat="1" applyFont="1" applyFill="1" applyBorder="1" applyAlignment="1">
      <alignment vertical="center" wrapText="1" shrinkToFit="1"/>
    </xf>
    <xf numFmtId="0" fontId="52" fillId="0" borderId="14" xfId="48" applyNumberFormat="1" applyFont="1" applyFill="1" applyBorder="1" applyAlignment="1">
      <alignment horizontal="center" vertical="center" wrapText="1" shrinkToFit="1"/>
    </xf>
    <xf numFmtId="0" fontId="52" fillId="0" borderId="32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53" fillId="34" borderId="31" xfId="0" applyFont="1" applyFill="1" applyBorder="1" applyAlignment="1">
      <alignment vertical="center" wrapText="1"/>
    </xf>
    <xf numFmtId="177" fontId="52" fillId="0" borderId="32" xfId="48" applyNumberFormat="1" applyFont="1" applyFill="1" applyBorder="1" applyAlignment="1">
      <alignment horizontal="center" vertical="center" wrapText="1" shrinkToFit="1"/>
    </xf>
    <xf numFmtId="0" fontId="25" fillId="36" borderId="0" xfId="0" applyFont="1" applyFill="1" applyAlignment="1">
      <alignment vertical="center" wrapText="1"/>
    </xf>
    <xf numFmtId="177" fontId="52" fillId="36" borderId="33" xfId="48" applyNumberFormat="1" applyFont="1" applyFill="1" applyBorder="1" applyAlignment="1">
      <alignment horizontal="center" vertical="center" wrapText="1" shrinkToFit="1"/>
    </xf>
    <xf numFmtId="0" fontId="52" fillId="36" borderId="33" xfId="0" applyFont="1" applyFill="1" applyBorder="1" applyAlignment="1">
      <alignment vertical="center" wrapText="1"/>
    </xf>
    <xf numFmtId="177" fontId="48" fillId="0" borderId="0" xfId="48" applyNumberFormat="1" applyFont="1" applyFill="1" applyBorder="1" applyAlignment="1">
      <alignment horizontal="center" vertical="center" wrapText="1" shrinkToFit="1"/>
    </xf>
    <xf numFmtId="176" fontId="48" fillId="0" borderId="0" xfId="48" applyNumberFormat="1" applyFont="1" applyFill="1" applyBorder="1" applyAlignment="1">
      <alignment vertical="center" wrapText="1" shrinkToFit="1"/>
    </xf>
    <xf numFmtId="0" fontId="48" fillId="0" borderId="0" xfId="48" applyNumberFormat="1" applyFont="1" applyFill="1" applyBorder="1" applyAlignment="1">
      <alignment horizontal="center" vertical="center" wrapText="1" shrinkToFit="1"/>
    </xf>
    <xf numFmtId="0" fontId="57" fillId="0" borderId="0" xfId="48" applyNumberFormat="1" applyFont="1" applyFill="1" applyBorder="1" applyAlignment="1">
      <alignment horizontal="center" vertical="center" wrapText="1" shrinkToFit="1"/>
    </xf>
    <xf numFmtId="0" fontId="52" fillId="0" borderId="0" xfId="0" applyFont="1" applyAlignment="1">
      <alignment vertical="center" wrapText="1"/>
    </xf>
    <xf numFmtId="0" fontId="54" fillId="34" borderId="31" xfId="0" applyFont="1" applyFill="1" applyBorder="1" applyAlignment="1">
      <alignment horizontal="center" vertical="center" wrapText="1"/>
    </xf>
    <xf numFmtId="0" fontId="25" fillId="36" borderId="0" xfId="0" applyFont="1" applyFill="1">
      <alignment vertical="center"/>
    </xf>
    <xf numFmtId="0" fontId="52" fillId="0" borderId="14" xfId="48" applyNumberFormat="1" applyFont="1" applyFill="1" applyBorder="1" applyAlignment="1">
      <alignment horizontal="center" vertical="center" textRotation="255" wrapText="1" shrinkToFit="1"/>
    </xf>
    <xf numFmtId="177" fontId="52" fillId="0" borderId="23" xfId="48" applyNumberFormat="1" applyFont="1" applyFill="1" applyBorder="1" applyAlignment="1">
      <alignment horizontal="center" vertical="center" wrapText="1" shrinkToFit="1"/>
    </xf>
    <xf numFmtId="177" fontId="48" fillId="36" borderId="0" xfId="48" applyNumberFormat="1" applyFont="1" applyFill="1" applyBorder="1" applyAlignment="1">
      <alignment horizontal="center" vertical="center" wrapText="1" shrinkToFit="1"/>
    </xf>
    <xf numFmtId="0" fontId="48" fillId="36" borderId="0" xfId="48" applyNumberFormat="1" applyFont="1" applyFill="1" applyBorder="1" applyAlignment="1">
      <alignment horizontal="center" vertical="center" wrapText="1" shrinkToFit="1"/>
    </xf>
    <xf numFmtId="0" fontId="57" fillId="36" borderId="0" xfId="48" applyNumberFormat="1" applyFont="1" applyFill="1" applyBorder="1" applyAlignment="1">
      <alignment horizontal="center" vertical="center" wrapText="1" shrinkToFit="1"/>
    </xf>
    <xf numFmtId="0" fontId="52" fillId="0" borderId="0" xfId="0" applyFont="1">
      <alignment vertical="center"/>
    </xf>
    <xf numFmtId="0" fontId="52" fillId="36" borderId="0" xfId="0" applyFont="1" applyFill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177" fontId="48" fillId="0" borderId="0" xfId="48" applyNumberFormat="1" applyFont="1" applyFill="1" applyBorder="1" applyAlignment="1">
      <alignment horizontal="center" vertical="center" shrinkToFit="1"/>
    </xf>
    <xf numFmtId="177" fontId="48" fillId="36" borderId="0" xfId="48" applyNumberFormat="1" applyFont="1" applyFill="1" applyBorder="1" applyAlignment="1">
      <alignment horizontal="center" vertical="center" shrinkToFit="1"/>
    </xf>
    <xf numFmtId="0" fontId="48" fillId="0" borderId="0" xfId="48" applyNumberFormat="1" applyFont="1" applyFill="1" applyBorder="1" applyAlignment="1">
      <alignment horizontal="center" vertical="center" shrinkToFit="1"/>
    </xf>
    <xf numFmtId="0" fontId="48" fillId="36" borderId="0" xfId="48" applyNumberFormat="1" applyFont="1" applyFill="1" applyBorder="1" applyAlignment="1">
      <alignment horizontal="center" vertical="center" shrinkToFit="1"/>
    </xf>
    <xf numFmtId="0" fontId="52" fillId="0" borderId="11" xfId="48" applyNumberFormat="1" applyFont="1" applyFill="1" applyBorder="1" applyAlignment="1">
      <alignment horizontal="center" vertical="center" wrapText="1" shrinkToFit="1"/>
    </xf>
    <xf numFmtId="0" fontId="44" fillId="0" borderId="25" xfId="43" applyFont="1" applyBorder="1" applyAlignment="1">
      <alignment horizontal="center" vertical="center" wrapText="1" shrinkToFit="1"/>
    </xf>
    <xf numFmtId="0" fontId="44" fillId="0" borderId="28" xfId="43" applyFont="1" applyBorder="1" applyAlignment="1">
      <alignment horizontal="center" vertical="center" wrapText="1" shrinkToFit="1"/>
    </xf>
    <xf numFmtId="0" fontId="44" fillId="0" borderId="26" xfId="43" applyFont="1" applyBorder="1" applyAlignment="1">
      <alignment horizontal="center" vertical="center" wrapText="1" shrinkToFit="1"/>
    </xf>
    <xf numFmtId="0" fontId="44" fillId="0" borderId="23" xfId="43" applyFont="1" applyBorder="1" applyAlignment="1">
      <alignment horizontal="center" vertical="center" wrapText="1" shrinkToFit="1"/>
    </xf>
    <xf numFmtId="49" fontId="63" fillId="36" borderId="10" xfId="47" applyNumberFormat="1" applyFont="1" applyFill="1" applyBorder="1" applyAlignment="1">
      <alignment horizontal="center" vertical="center" shrinkToFit="1"/>
    </xf>
    <xf numFmtId="49" fontId="64" fillId="36" borderId="10" xfId="47" applyNumberFormat="1" applyFont="1" applyFill="1" applyBorder="1" applyAlignment="1">
      <alignment horizontal="center" vertical="center" shrinkToFit="1"/>
    </xf>
    <xf numFmtId="49" fontId="63" fillId="0" borderId="18" xfId="1" applyNumberFormat="1" applyFont="1" applyBorder="1" applyAlignment="1">
      <alignment horizontal="center" vertical="center" shrinkToFit="1"/>
    </xf>
    <xf numFmtId="49" fontId="63" fillId="39" borderId="11" xfId="47" applyNumberFormat="1" applyFont="1" applyFill="1" applyBorder="1" applyAlignment="1">
      <alignment horizontal="center" vertical="center" shrinkToFit="1"/>
    </xf>
    <xf numFmtId="49" fontId="63" fillId="36" borderId="11" xfId="47" applyNumberFormat="1" applyFont="1" applyFill="1" applyBorder="1" applyAlignment="1">
      <alignment horizontal="center" vertical="center" shrinkToFit="1"/>
    </xf>
    <xf numFmtId="0" fontId="63" fillId="36" borderId="11" xfId="48" applyFont="1" applyFill="1" applyBorder="1" applyAlignment="1">
      <alignment horizontal="center" vertical="center" shrinkToFit="1"/>
    </xf>
    <xf numFmtId="49" fontId="65" fillId="36" borderId="11" xfId="47" applyNumberFormat="1" applyFont="1" applyFill="1" applyBorder="1" applyAlignment="1">
      <alignment horizontal="center" vertical="center" shrinkToFit="1"/>
    </xf>
    <xf numFmtId="49" fontId="63" fillId="0" borderId="13" xfId="1" applyNumberFormat="1" applyFont="1" applyBorder="1" applyAlignment="1">
      <alignment horizontal="center" vertical="center"/>
    </xf>
    <xf numFmtId="49" fontId="64" fillId="36" borderId="11" xfId="47" applyNumberFormat="1" applyFont="1" applyFill="1" applyBorder="1" applyAlignment="1">
      <alignment horizontal="center" vertical="center" shrinkToFit="1"/>
    </xf>
    <xf numFmtId="49" fontId="63" fillId="36" borderId="12" xfId="47" applyNumberFormat="1" applyFont="1" applyFill="1" applyBorder="1" applyAlignment="1">
      <alignment horizontal="center" vertical="center" shrinkToFit="1"/>
    </xf>
    <xf numFmtId="49" fontId="63" fillId="0" borderId="12" xfId="47" applyNumberFormat="1" applyFont="1" applyFill="1" applyBorder="1" applyAlignment="1">
      <alignment horizontal="center" vertical="center" shrinkToFit="1"/>
    </xf>
    <xf numFmtId="49" fontId="64" fillId="36" borderId="12" xfId="47" applyNumberFormat="1" applyFont="1" applyFill="1" applyBorder="1" applyAlignment="1">
      <alignment horizontal="center" vertical="center" shrinkToFit="1"/>
    </xf>
    <xf numFmtId="49" fontId="63" fillId="0" borderId="17" xfId="1" applyNumberFormat="1" applyFont="1" applyBorder="1" applyAlignment="1">
      <alignment horizontal="center" vertical="center"/>
    </xf>
    <xf numFmtId="49" fontId="63" fillId="0" borderId="18" xfId="1" applyNumberFormat="1" applyFont="1" applyBorder="1" applyAlignment="1">
      <alignment horizontal="center" vertical="center"/>
    </xf>
    <xf numFmtId="49" fontId="63" fillId="36" borderId="15" xfId="47" applyNumberFormat="1" applyFont="1" applyFill="1" applyBorder="1" applyAlignment="1">
      <alignment horizontal="center" vertical="center" shrinkToFit="1"/>
    </xf>
    <xf numFmtId="49" fontId="64" fillId="36" borderId="15" xfId="47" applyNumberFormat="1" applyFont="1" applyFill="1" applyBorder="1" applyAlignment="1">
      <alignment horizontal="center" vertical="center" shrinkToFit="1"/>
    </xf>
    <xf numFmtId="49" fontId="63" fillId="0" borderId="19" xfId="1" applyNumberFormat="1" applyFont="1" applyBorder="1" applyAlignment="1">
      <alignment horizontal="center" vertical="center"/>
    </xf>
    <xf numFmtId="49" fontId="63" fillId="36" borderId="13" xfId="1" applyNumberFormat="1" applyFont="1" applyFill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49" fontId="63" fillId="36" borderId="18" xfId="1" applyNumberFormat="1" applyFont="1" applyFill="1" applyBorder="1" applyAlignment="1">
      <alignment horizontal="center" vertical="center"/>
    </xf>
    <xf numFmtId="49" fontId="63" fillId="36" borderId="16" xfId="47" applyNumberFormat="1" applyFont="1" applyFill="1" applyBorder="1" applyAlignment="1">
      <alignment horizontal="center" vertical="center" shrinkToFit="1"/>
    </xf>
    <xf numFmtId="49" fontId="64" fillId="36" borderId="16" xfId="47" applyNumberFormat="1" applyFont="1" applyFill="1" applyBorder="1" applyAlignment="1">
      <alignment horizontal="center" vertical="center" shrinkToFit="1"/>
    </xf>
    <xf numFmtId="49" fontId="63" fillId="0" borderId="24" xfId="1" applyNumberFormat="1" applyFont="1" applyBorder="1" applyAlignment="1">
      <alignment horizontal="center" vertical="center"/>
    </xf>
    <xf numFmtId="49" fontId="63" fillId="39" borderId="12" xfId="47" applyNumberFormat="1" applyFont="1" applyFill="1" applyBorder="1" applyAlignment="1">
      <alignment horizontal="center" vertical="center" shrinkToFit="1"/>
    </xf>
    <xf numFmtId="0" fontId="63" fillId="0" borderId="11" xfId="0" applyFont="1" applyBorder="1" applyAlignment="1">
      <alignment horizontal="center" vertical="center"/>
    </xf>
    <xf numFmtId="49" fontId="63" fillId="36" borderId="17" xfId="1" applyNumberFormat="1" applyFont="1" applyFill="1" applyBorder="1" applyAlignment="1">
      <alignment horizontal="center" vertical="center"/>
    </xf>
    <xf numFmtId="0" fontId="51" fillId="0" borderId="12" xfId="41" applyFont="1" applyBorder="1" applyAlignment="1">
      <alignment horizontal="center" vertical="center" wrapText="1"/>
    </xf>
    <xf numFmtId="178" fontId="55" fillId="37" borderId="16" xfId="1" applyNumberFormat="1" applyFont="1" applyFill="1" applyBorder="1" applyAlignment="1">
      <alignment horizontal="center" vertical="center"/>
    </xf>
    <xf numFmtId="182" fontId="55" fillId="37" borderId="16" xfId="1" applyNumberFormat="1" applyFont="1" applyFill="1" applyBorder="1" applyAlignment="1">
      <alignment horizontal="center" vertical="center"/>
    </xf>
    <xf numFmtId="0" fontId="52" fillId="0" borderId="0" xfId="48" applyNumberFormat="1" applyFont="1" applyFill="1" applyBorder="1" applyAlignment="1">
      <alignment horizontal="center" vertical="center" wrapText="1" shrinkToFit="1"/>
    </xf>
    <xf numFmtId="0" fontId="52" fillId="36" borderId="0" xfId="48" applyNumberFormat="1" applyFont="1" applyFill="1" applyBorder="1" applyAlignment="1">
      <alignment horizontal="center" vertical="center" wrapText="1" shrinkToFit="1"/>
    </xf>
    <xf numFmtId="0" fontId="52" fillId="34" borderId="14" xfId="48" applyNumberFormat="1" applyFont="1" applyFill="1" applyBorder="1" applyAlignment="1">
      <alignment horizontal="center" vertical="center" wrapText="1" shrinkToFit="1"/>
    </xf>
    <xf numFmtId="10" fontId="0" fillId="0" borderId="0" xfId="0" applyNumberFormat="1" applyAlignment="1">
      <alignment horizontal="center" vertical="center"/>
    </xf>
    <xf numFmtId="0" fontId="51" fillId="0" borderId="11" xfId="44" applyFont="1" applyBorder="1" applyAlignment="1">
      <alignment horizontal="center" vertical="center" shrinkToFit="1"/>
    </xf>
    <xf numFmtId="0" fontId="40" fillId="0" borderId="12" xfId="41" applyFont="1" applyBorder="1" applyAlignment="1">
      <alignment horizontal="center" vertical="center" wrapText="1"/>
    </xf>
    <xf numFmtId="0" fontId="51" fillId="0" borderId="12" xfId="44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52" fillId="0" borderId="11" xfId="48" applyFont="1" applyBorder="1" applyAlignment="1">
      <alignment horizontal="center" vertical="center" wrapText="1" shrinkToFit="1"/>
    </xf>
    <xf numFmtId="49" fontId="63" fillId="36" borderId="13" xfId="47" applyNumberFormat="1" applyFont="1" applyFill="1" applyBorder="1" applyAlignment="1">
      <alignment horizontal="center" vertical="center" shrinkToFit="1"/>
    </xf>
    <xf numFmtId="0" fontId="6" fillId="0" borderId="12" xfId="41" applyFont="1" applyBorder="1" applyAlignment="1">
      <alignment horizontal="center" vertical="center" wrapText="1"/>
    </xf>
    <xf numFmtId="49" fontId="44" fillId="39" borderId="18" xfId="1" applyNumberFormat="1" applyFont="1" applyFill="1" applyBorder="1" applyAlignment="1">
      <alignment horizontal="center" vertical="center"/>
    </xf>
    <xf numFmtId="49" fontId="44" fillId="39" borderId="24" xfId="1" applyNumberFormat="1" applyFont="1" applyFill="1" applyBorder="1" applyAlignment="1">
      <alignment horizontal="center" vertical="center"/>
    </xf>
    <xf numFmtId="0" fontId="40" fillId="0" borderId="0" xfId="38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41" fillId="0" borderId="0" xfId="38" applyFont="1" applyAlignment="1">
      <alignment horizontal="left" vertical="center"/>
    </xf>
    <xf numFmtId="0" fontId="42" fillId="0" borderId="20" xfId="41" applyFont="1" applyBorder="1" applyAlignment="1">
      <alignment horizontal="center" vertical="center" wrapText="1" shrinkToFit="1"/>
    </xf>
    <xf numFmtId="0" fontId="42" fillId="0" borderId="29" xfId="41" applyFont="1" applyBorder="1" applyAlignment="1">
      <alignment horizontal="center" vertical="center" wrapText="1" shrinkToFit="1"/>
    </xf>
    <xf numFmtId="0" fontId="42" fillId="0" borderId="10" xfId="41" applyFont="1" applyBorder="1" applyAlignment="1">
      <alignment horizontal="center" vertical="center" wrapText="1" shrinkToFit="1"/>
    </xf>
    <xf numFmtId="0" fontId="42" fillId="0" borderId="15" xfId="41" applyFont="1" applyBorder="1" applyAlignment="1">
      <alignment horizontal="center" vertical="center" wrapText="1" shrinkToFit="1"/>
    </xf>
    <xf numFmtId="0" fontId="42" fillId="0" borderId="10" xfId="41" applyFont="1" applyBorder="1" applyAlignment="1">
      <alignment horizontal="center" vertical="center" shrinkToFit="1"/>
    </xf>
    <xf numFmtId="0" fontId="42" fillId="0" borderId="15" xfId="41" applyFont="1" applyBorder="1" applyAlignment="1">
      <alignment horizontal="center" vertical="center" shrinkToFit="1"/>
    </xf>
    <xf numFmtId="10" fontId="0" fillId="0" borderId="0" xfId="0" applyNumberFormat="1" applyAlignment="1">
      <alignment horizontal="center" vertical="center"/>
    </xf>
    <xf numFmtId="49" fontId="63" fillId="39" borderId="31" xfId="47" applyNumberFormat="1" applyFont="1" applyFill="1" applyBorder="1" applyAlignment="1">
      <alignment horizontal="center" vertical="center" shrinkToFit="1"/>
    </xf>
    <xf numFmtId="49" fontId="63" fillId="39" borderId="37" xfId="47" applyNumberFormat="1" applyFont="1" applyFill="1" applyBorder="1" applyAlignment="1">
      <alignment horizontal="center" vertical="center" shrinkToFit="1"/>
    </xf>
    <xf numFmtId="49" fontId="63" fillId="39" borderId="36" xfId="47" applyNumberFormat="1" applyFont="1" applyFill="1" applyBorder="1" applyAlignment="1">
      <alignment horizontal="center" vertical="center" shrinkToFit="1"/>
    </xf>
    <xf numFmtId="0" fontId="44" fillId="0" borderId="10" xfId="41" applyFont="1" applyBorder="1" applyAlignment="1">
      <alignment horizontal="center" vertical="center" shrinkToFit="1"/>
    </xf>
    <xf numFmtId="0" fontId="44" fillId="0" borderId="15" xfId="41" applyFont="1" applyBorder="1" applyAlignment="1">
      <alignment horizontal="center" vertical="center" shrinkToFit="1"/>
    </xf>
    <xf numFmtId="0" fontId="44" fillId="0" borderId="10" xfId="43" applyFont="1" applyBorder="1" applyAlignment="1">
      <alignment horizontal="center" vertical="center" wrapText="1"/>
    </xf>
    <xf numFmtId="0" fontId="44" fillId="0" borderId="15" xfId="43" applyFont="1" applyBorder="1" applyAlignment="1">
      <alignment horizontal="center" vertical="center" wrapText="1"/>
    </xf>
    <xf numFmtId="0" fontId="44" fillId="0" borderId="10" xfId="43" applyFont="1" applyBorder="1" applyAlignment="1">
      <alignment horizontal="center" vertical="center" wrapText="1" shrinkToFit="1"/>
    </xf>
    <xf numFmtId="0" fontId="44" fillId="0" borderId="15" xfId="43" applyFont="1" applyBorder="1" applyAlignment="1">
      <alignment horizontal="center" vertical="center" wrapText="1" shrinkToFit="1"/>
    </xf>
    <xf numFmtId="49" fontId="52" fillId="39" borderId="31" xfId="47" applyNumberFormat="1" applyFont="1" applyFill="1" applyBorder="1" applyAlignment="1">
      <alignment horizontal="center" vertical="center" shrinkToFit="1"/>
    </xf>
    <xf numFmtId="49" fontId="52" fillId="39" borderId="37" xfId="47" applyNumberFormat="1" applyFont="1" applyFill="1" applyBorder="1" applyAlignment="1">
      <alignment horizontal="center" vertical="center" shrinkToFit="1"/>
    </xf>
    <xf numFmtId="49" fontId="52" fillId="39" borderId="36" xfId="47" applyNumberFormat="1" applyFont="1" applyFill="1" applyBorder="1" applyAlignment="1">
      <alignment horizontal="center" vertical="center" shrinkToFit="1"/>
    </xf>
    <xf numFmtId="0" fontId="47" fillId="37" borderId="30" xfId="47" applyFont="1" applyFill="1" applyBorder="1" applyAlignment="1">
      <alignment horizontal="center" vertical="center" shrinkToFit="1"/>
    </xf>
    <xf numFmtId="0" fontId="47" fillId="37" borderId="16" xfId="47" applyFont="1" applyFill="1" applyBorder="1" applyAlignment="1">
      <alignment horizontal="center" vertical="center" shrinkToFit="1"/>
    </xf>
    <xf numFmtId="0" fontId="55" fillId="0" borderId="19" xfId="1" applyFont="1" applyBorder="1" applyAlignment="1">
      <alignment horizontal="center" vertical="center" wrapText="1"/>
    </xf>
    <xf numFmtId="0" fontId="55" fillId="0" borderId="24" xfId="1" applyFont="1" applyBorder="1" applyAlignment="1">
      <alignment horizontal="center" vertical="center" wrapText="1"/>
    </xf>
    <xf numFmtId="0" fontId="40" fillId="0" borderId="21" xfId="41" applyFont="1" applyBorder="1" applyAlignment="1">
      <alignment horizontal="center" vertical="center"/>
    </xf>
    <xf numFmtId="0" fontId="40" fillId="0" borderId="11" xfId="41" applyFont="1" applyBorder="1" applyAlignment="1">
      <alignment horizontal="center" vertical="center"/>
    </xf>
    <xf numFmtId="0" fontId="51" fillId="0" borderId="11" xfId="41" applyFont="1" applyBorder="1" applyAlignment="1">
      <alignment horizontal="center" vertical="center" shrinkToFit="1"/>
    </xf>
    <xf numFmtId="0" fontId="51" fillId="0" borderId="11" xfId="44" applyFont="1" applyBorder="1" applyAlignment="1">
      <alignment horizontal="center" vertical="center" shrinkToFit="1"/>
    </xf>
    <xf numFmtId="0" fontId="51" fillId="0" borderId="11" xfId="44" applyFont="1" applyBorder="1" applyAlignment="1">
      <alignment horizontal="center" vertical="center"/>
    </xf>
    <xf numFmtId="0" fontId="40" fillId="0" borderId="22" xfId="41" applyFont="1" applyBorder="1" applyAlignment="1">
      <alignment horizontal="center" vertical="center" wrapText="1"/>
    </xf>
    <xf numFmtId="0" fontId="40" fillId="0" borderId="12" xfId="41" applyFont="1" applyBorder="1" applyAlignment="1">
      <alignment horizontal="center" vertical="center" wrapText="1"/>
    </xf>
    <xf numFmtId="0" fontId="51" fillId="0" borderId="12" xfId="44" applyFont="1" applyBorder="1" applyAlignment="1">
      <alignment horizontal="center" vertical="center" wrapText="1"/>
    </xf>
    <xf numFmtId="0" fontId="40" fillId="0" borderId="21" xfId="41" applyFont="1" applyBorder="1" applyAlignment="1">
      <alignment horizontal="center" vertical="center" wrapText="1"/>
    </xf>
    <xf numFmtId="0" fontId="40" fillId="0" borderId="11" xfId="41" applyFont="1" applyBorder="1" applyAlignment="1">
      <alignment horizontal="center" vertical="center" wrapText="1"/>
    </xf>
    <xf numFmtId="0" fontId="51" fillId="0" borderId="11" xfId="41" applyFont="1" applyBorder="1" applyAlignment="1">
      <alignment horizontal="center" vertical="center" wrapText="1"/>
    </xf>
    <xf numFmtId="0" fontId="49" fillId="0" borderId="0" xfId="42" applyFont="1" applyAlignment="1">
      <alignment horizontal="center" vertical="center"/>
    </xf>
    <xf numFmtId="0" fontId="51" fillId="0" borderId="11" xfId="44" applyFont="1" applyBorder="1" applyAlignment="1">
      <alignment horizontal="center" vertical="center" wrapText="1"/>
    </xf>
    <xf numFmtId="179" fontId="55" fillId="0" borderId="13" xfId="1" applyNumberFormat="1" applyFont="1" applyBorder="1" applyAlignment="1">
      <alignment horizontal="center" vertical="center"/>
    </xf>
    <xf numFmtId="179" fontId="55" fillId="0" borderId="17" xfId="1" applyNumberFormat="1" applyFont="1" applyBorder="1" applyAlignment="1">
      <alignment horizontal="center" vertical="center"/>
    </xf>
    <xf numFmtId="0" fontId="43" fillId="0" borderId="10" xfId="43" applyFont="1" applyBorder="1" applyAlignment="1">
      <alignment horizontal="center" vertical="center" wrapText="1" shrinkToFit="1"/>
    </xf>
    <xf numFmtId="0" fontId="43" fillId="0" borderId="15" xfId="43" applyFont="1" applyBorder="1" applyAlignment="1">
      <alignment horizontal="center" vertical="center" wrapText="1" shrinkToFit="1"/>
    </xf>
    <xf numFmtId="0" fontId="42" fillId="0" borderId="20" xfId="41" applyFont="1" applyBorder="1" applyAlignment="1">
      <alignment horizontal="center" vertical="center" shrinkToFit="1"/>
    </xf>
    <xf numFmtId="0" fontId="42" fillId="0" borderId="29" xfId="41" applyFont="1" applyBorder="1" applyAlignment="1">
      <alignment horizontal="center" vertical="center" shrinkToFit="1"/>
    </xf>
    <xf numFmtId="0" fontId="43" fillId="0" borderId="10" xfId="43" applyFont="1" applyBorder="1" applyAlignment="1">
      <alignment horizontal="center" vertical="center" wrapText="1"/>
    </xf>
    <xf numFmtId="0" fontId="43" fillId="0" borderId="15" xfId="43" applyFont="1" applyBorder="1" applyAlignment="1">
      <alignment horizontal="center" vertical="center" wrapText="1"/>
    </xf>
    <xf numFmtId="0" fontId="44" fillId="37" borderId="30" xfId="47" applyFont="1" applyFill="1" applyBorder="1" applyAlignment="1">
      <alignment horizontal="center" vertical="center" shrinkToFit="1"/>
    </xf>
    <xf numFmtId="0" fontId="44" fillId="37" borderId="16" xfId="47" applyFont="1" applyFill="1" applyBorder="1" applyAlignment="1">
      <alignment horizontal="center" vertical="center" shrinkToFit="1"/>
    </xf>
    <xf numFmtId="0" fontId="55" fillId="0" borderId="24" xfId="1" applyFont="1" applyBorder="1" applyAlignment="1">
      <alignment horizontal="center" vertical="center"/>
    </xf>
    <xf numFmtId="0" fontId="55" fillId="0" borderId="13" xfId="1" applyFont="1" applyBorder="1" applyAlignment="1">
      <alignment horizontal="center" vertical="center"/>
    </xf>
    <xf numFmtId="0" fontId="42" fillId="0" borderId="21" xfId="41" applyFont="1" applyBorder="1" applyAlignment="1">
      <alignment horizontal="center" vertical="center"/>
    </xf>
    <xf numFmtId="0" fontId="42" fillId="0" borderId="11" xfId="41" applyFont="1" applyBorder="1" applyAlignment="1">
      <alignment horizontal="center" vertical="center"/>
    </xf>
    <xf numFmtId="0" fontId="42" fillId="0" borderId="11" xfId="41" applyFont="1" applyBorder="1" applyAlignment="1">
      <alignment horizontal="center" vertical="center" shrinkToFit="1"/>
    </xf>
    <xf numFmtId="0" fontId="46" fillId="0" borderId="11" xfId="44" applyFont="1" applyBorder="1" applyAlignment="1">
      <alignment horizontal="center" vertical="center" shrinkToFit="1"/>
    </xf>
    <xf numFmtId="0" fontId="41" fillId="0" borderId="11" xfId="44" applyFont="1" applyBorder="1" applyAlignment="1">
      <alignment horizontal="center" vertical="center"/>
    </xf>
    <xf numFmtId="0" fontId="47" fillId="0" borderId="11" xfId="44" applyFont="1" applyBorder="1" applyAlignment="1">
      <alignment horizontal="center" vertical="center" shrinkToFit="1"/>
    </xf>
    <xf numFmtId="0" fontId="6" fillId="0" borderId="22" xfId="41" applyFont="1" applyBorder="1" applyAlignment="1">
      <alignment horizontal="center" vertical="center" wrapText="1"/>
    </xf>
    <xf numFmtId="0" fontId="6" fillId="0" borderId="12" xfId="41" applyFont="1" applyBorder="1" applyAlignment="1">
      <alignment horizontal="center" vertical="center" wrapText="1"/>
    </xf>
    <xf numFmtId="0" fontId="6" fillId="0" borderId="12" xfId="44" applyFont="1" applyBorder="1" applyAlignment="1">
      <alignment horizontal="center" vertical="center" wrapText="1"/>
    </xf>
    <xf numFmtId="0" fontId="41" fillId="0" borderId="21" xfId="41" applyFont="1" applyBorder="1" applyAlignment="1">
      <alignment horizontal="center" vertical="center" wrapText="1"/>
    </xf>
    <xf numFmtId="0" fontId="41" fillId="0" borderId="11" xfId="41" applyFont="1" applyBorder="1" applyAlignment="1">
      <alignment horizontal="center" vertical="center" wrapText="1"/>
    </xf>
    <xf numFmtId="0" fontId="17" fillId="0" borderId="0" xfId="42" applyFont="1" applyAlignment="1">
      <alignment horizontal="left" readingOrder="2"/>
    </xf>
    <xf numFmtId="0" fontId="47" fillId="0" borderId="11" xfId="44" applyFont="1" applyBorder="1" applyAlignment="1">
      <alignment horizontal="center" vertical="center" wrapText="1"/>
    </xf>
    <xf numFmtId="176" fontId="52" fillId="34" borderId="11" xfId="48" applyNumberFormat="1" applyFont="1" applyFill="1" applyBorder="1" applyAlignment="1">
      <alignment horizontal="center" vertical="center" wrapText="1"/>
    </xf>
    <xf numFmtId="0" fontId="52" fillId="0" borderId="14" xfId="48" applyFont="1" applyBorder="1" applyAlignment="1">
      <alignment horizontal="center" vertical="center" textRotation="255" wrapText="1" shrinkToFit="1"/>
    </xf>
    <xf numFmtId="0" fontId="52" fillId="34" borderId="11" xfId="48" applyFont="1" applyFill="1" applyBorder="1" applyAlignment="1">
      <alignment horizontal="center" vertical="center" textRotation="255" wrapText="1" shrinkToFit="1"/>
    </xf>
    <xf numFmtId="177" fontId="52" fillId="34" borderId="11" xfId="48" applyNumberFormat="1" applyFont="1" applyFill="1" applyBorder="1" applyAlignment="1">
      <alignment horizontal="center" vertical="center" wrapText="1" shrinkToFit="1"/>
    </xf>
    <xf numFmtId="0" fontId="52" fillId="0" borderId="11" xfId="48" applyFont="1" applyBorder="1" applyAlignment="1">
      <alignment horizontal="center" vertical="center" textRotation="255" wrapText="1" shrinkToFit="1"/>
    </xf>
    <xf numFmtId="176" fontId="52" fillId="0" borderId="14" xfId="48" applyNumberFormat="1" applyFont="1" applyBorder="1" applyAlignment="1">
      <alignment horizontal="center" vertical="center" wrapText="1"/>
    </xf>
    <xf numFmtId="176" fontId="52" fillId="0" borderId="11" xfId="48" applyNumberFormat="1" applyFont="1" applyBorder="1" applyAlignment="1">
      <alignment horizontal="center" vertical="center" wrapText="1"/>
    </xf>
    <xf numFmtId="177" fontId="52" fillId="0" borderId="11" xfId="48" applyNumberFormat="1" applyFont="1" applyBorder="1" applyAlignment="1">
      <alignment horizontal="center" vertical="center" wrapText="1" shrinkToFit="1"/>
    </xf>
    <xf numFmtId="0" fontId="52" fillId="34" borderId="11" xfId="0" applyFont="1" applyFill="1" applyBorder="1" applyAlignment="1">
      <alignment horizontal="center" vertical="center" wrapText="1"/>
    </xf>
    <xf numFmtId="0" fontId="52" fillId="34" borderId="31" xfId="0" applyFont="1" applyFill="1" applyBorder="1" applyAlignment="1">
      <alignment horizontal="center" vertical="center" wrapText="1"/>
    </xf>
    <xf numFmtId="0" fontId="52" fillId="0" borderId="11" xfId="48" applyFont="1" applyBorder="1" applyAlignment="1">
      <alignment horizontal="center" vertical="center" wrapText="1" shrinkToFit="1"/>
    </xf>
    <xf numFmtId="177" fontId="52" fillId="34" borderId="31" xfId="48" applyNumberFormat="1" applyFont="1" applyFill="1" applyBorder="1" applyAlignment="1">
      <alignment horizontal="center" vertical="center" wrapText="1" shrinkToFit="1"/>
    </xf>
    <xf numFmtId="177" fontId="52" fillId="0" borderId="31" xfId="48" applyNumberFormat="1" applyFont="1" applyBorder="1" applyAlignment="1">
      <alignment horizontal="center" vertical="center" wrapText="1" shrinkToFit="1"/>
    </xf>
    <xf numFmtId="0" fontId="52" fillId="0" borderId="34" xfId="48" applyFont="1" applyBorder="1" applyAlignment="1">
      <alignment horizontal="center" vertical="center" textRotation="255" wrapText="1" shrinkToFit="1"/>
    </xf>
    <xf numFmtId="0" fontId="52" fillId="0" borderId="33" xfId="48" applyFont="1" applyBorder="1" applyAlignment="1">
      <alignment horizontal="center" vertical="center" textRotation="255" wrapText="1" shrinkToFit="1"/>
    </xf>
    <xf numFmtId="0" fontId="52" fillId="0" borderId="35" xfId="48" applyFont="1" applyBorder="1" applyAlignment="1">
      <alignment horizontal="center" vertical="center" textRotation="255" wrapText="1" shrinkToFit="1"/>
    </xf>
    <xf numFmtId="0" fontId="52" fillId="34" borderId="15" xfId="48" applyFont="1" applyFill="1" applyBorder="1" applyAlignment="1">
      <alignment horizontal="center" vertical="center" textRotation="255" wrapText="1" shrinkToFit="1"/>
    </xf>
    <xf numFmtId="0" fontId="52" fillId="34" borderId="23" xfId="48" applyFont="1" applyFill="1" applyBorder="1" applyAlignment="1">
      <alignment horizontal="center" vertical="center" textRotation="255" wrapText="1" shrinkToFit="1"/>
    </xf>
    <xf numFmtId="0" fontId="52" fillId="34" borderId="16" xfId="48" applyFont="1" applyFill="1" applyBorder="1" applyAlignment="1">
      <alignment horizontal="center" vertical="center" textRotation="255" wrapText="1" shrinkToFit="1"/>
    </xf>
    <xf numFmtId="0" fontId="52" fillId="0" borderId="14" xfId="48" applyFont="1" applyBorder="1" applyAlignment="1">
      <alignment horizontal="center" vertical="center" textRotation="255" shrinkToFit="1"/>
    </xf>
    <xf numFmtId="0" fontId="52" fillId="34" borderId="11" xfId="48" applyFont="1" applyFill="1" applyBorder="1" applyAlignment="1">
      <alignment horizontal="center" vertical="center" textRotation="255" shrinkToFit="1"/>
    </xf>
    <xf numFmtId="0" fontId="52" fillId="0" borderId="34" xfId="48" applyFont="1" applyBorder="1" applyAlignment="1">
      <alignment horizontal="center" vertical="center" textRotation="255" shrinkToFit="1"/>
    </xf>
    <xf numFmtId="0" fontId="52" fillId="0" borderId="33" xfId="48" applyFont="1" applyBorder="1" applyAlignment="1">
      <alignment horizontal="center" vertical="center" textRotation="255" shrinkToFit="1"/>
    </xf>
    <xf numFmtId="0" fontId="52" fillId="0" borderId="35" xfId="48" applyFont="1" applyBorder="1" applyAlignment="1">
      <alignment horizontal="center" vertical="center" textRotation="255" shrinkToFit="1"/>
    </xf>
    <xf numFmtId="176" fontId="52" fillId="0" borderId="14" xfId="48" applyNumberFormat="1" applyFont="1" applyBorder="1" applyAlignment="1">
      <alignment horizontal="center" vertical="center"/>
    </xf>
    <xf numFmtId="176" fontId="52" fillId="0" borderId="11" xfId="48" applyNumberFormat="1" applyFont="1" applyBorder="1" applyAlignment="1">
      <alignment horizontal="center" vertical="center"/>
    </xf>
    <xf numFmtId="177" fontId="52" fillId="0" borderId="11" xfId="48" applyNumberFormat="1" applyFont="1" applyBorder="1" applyAlignment="1">
      <alignment horizontal="center" vertical="center" shrinkToFit="1"/>
    </xf>
    <xf numFmtId="177" fontId="52" fillId="34" borderId="11" xfId="48" applyNumberFormat="1" applyFont="1" applyFill="1" applyBorder="1" applyAlignment="1">
      <alignment horizontal="center" vertical="center" shrinkToFit="1"/>
    </xf>
    <xf numFmtId="177" fontId="52" fillId="34" borderId="31" xfId="48" applyNumberFormat="1" applyFont="1" applyFill="1" applyBorder="1" applyAlignment="1">
      <alignment horizontal="center" vertical="center" shrinkToFit="1"/>
    </xf>
    <xf numFmtId="176" fontId="52" fillId="34" borderId="11" xfId="48" applyNumberFormat="1" applyFont="1" applyFill="1" applyBorder="1" applyAlignment="1">
      <alignment horizontal="center" vertical="center"/>
    </xf>
    <xf numFmtId="0" fontId="52" fillId="0" borderId="11" xfId="48" applyFont="1" applyBorder="1" applyAlignment="1">
      <alignment horizontal="center" vertical="center" textRotation="255" shrinkToFit="1"/>
    </xf>
    <xf numFmtId="0" fontId="52" fillId="0" borderId="34" xfId="48" applyNumberFormat="1" applyFont="1" applyFill="1" applyBorder="1" applyAlignment="1">
      <alignment horizontal="center" vertical="center" textRotation="255" wrapText="1" shrinkToFit="1"/>
    </xf>
    <xf numFmtId="0" fontId="52" fillId="0" borderId="33" xfId="48" applyNumberFormat="1" applyFont="1" applyFill="1" applyBorder="1" applyAlignment="1">
      <alignment horizontal="center" vertical="center" textRotation="255" wrapText="1" shrinkToFit="1"/>
    </xf>
    <xf numFmtId="0" fontId="52" fillId="0" borderId="35" xfId="48" applyNumberFormat="1" applyFont="1" applyFill="1" applyBorder="1" applyAlignment="1">
      <alignment horizontal="center" vertical="center" textRotation="255" wrapText="1" shrinkToFit="1"/>
    </xf>
    <xf numFmtId="0" fontId="52" fillId="34" borderId="15" xfId="48" applyNumberFormat="1" applyFont="1" applyFill="1" applyBorder="1" applyAlignment="1">
      <alignment horizontal="center" vertical="center" textRotation="255" wrapText="1" shrinkToFit="1"/>
    </xf>
    <xf numFmtId="0" fontId="52" fillId="34" borderId="23" xfId="48" applyNumberFormat="1" applyFont="1" applyFill="1" applyBorder="1" applyAlignment="1">
      <alignment horizontal="center" vertical="center" textRotation="255" wrapText="1" shrinkToFit="1"/>
    </xf>
    <xf numFmtId="0" fontId="52" fillId="34" borderId="16" xfId="48" applyNumberFormat="1" applyFont="1" applyFill="1" applyBorder="1" applyAlignment="1">
      <alignment horizontal="center" vertical="center" textRotation="255" wrapText="1" shrinkToFit="1"/>
    </xf>
    <xf numFmtId="0" fontId="52" fillId="36" borderId="34" xfId="48" applyFont="1" applyFill="1" applyBorder="1" applyAlignment="1">
      <alignment horizontal="center" vertical="center" textRotation="255" wrapText="1" shrinkToFit="1"/>
    </xf>
    <xf numFmtId="0" fontId="52" fillId="36" borderId="33" xfId="48" applyFont="1" applyFill="1" applyBorder="1" applyAlignment="1">
      <alignment horizontal="center" vertical="center" textRotation="255" wrapText="1" shrinkToFit="1"/>
    </xf>
    <xf numFmtId="0" fontId="52" fillId="36" borderId="35" xfId="48" applyFont="1" applyFill="1" applyBorder="1" applyAlignment="1">
      <alignment horizontal="center" vertical="center" textRotation="255" wrapText="1" shrinkToFit="1"/>
    </xf>
    <xf numFmtId="176" fontId="52" fillId="34" borderId="11" xfId="48" applyNumberFormat="1" applyFont="1" applyFill="1" applyBorder="1" applyAlignment="1">
      <alignment horizontal="center" vertical="center" wrapText="1" shrinkToFit="1"/>
    </xf>
    <xf numFmtId="176" fontId="52" fillId="0" borderId="14" xfId="48" applyNumberFormat="1" applyFont="1" applyFill="1" applyBorder="1" applyAlignment="1">
      <alignment horizontal="center" vertical="center" wrapText="1" shrinkToFit="1"/>
    </xf>
    <xf numFmtId="176" fontId="52" fillId="0" borderId="11" xfId="48" applyNumberFormat="1" applyFont="1" applyFill="1" applyBorder="1" applyAlignment="1">
      <alignment horizontal="center" vertical="center" wrapText="1" shrinkToFit="1"/>
    </xf>
    <xf numFmtId="177" fontId="52" fillId="0" borderId="11" xfId="48" applyNumberFormat="1" applyFont="1" applyFill="1" applyBorder="1" applyAlignment="1">
      <alignment horizontal="center" vertical="center" wrapText="1" shrinkToFit="1"/>
    </xf>
    <xf numFmtId="0" fontId="52" fillId="0" borderId="14" xfId="48" applyNumberFormat="1" applyFont="1" applyFill="1" applyBorder="1" applyAlignment="1">
      <alignment horizontal="center" vertical="center" textRotation="255" wrapText="1" shrinkToFit="1"/>
    </xf>
    <xf numFmtId="0" fontId="52" fillId="0" borderId="11" xfId="48" applyNumberFormat="1" applyFont="1" applyFill="1" applyBorder="1" applyAlignment="1">
      <alignment horizontal="center" vertical="center" textRotation="255" wrapText="1" shrinkToFit="1"/>
    </xf>
    <xf numFmtId="0" fontId="52" fillId="34" borderId="11" xfId="48" applyNumberFormat="1" applyFont="1" applyFill="1" applyBorder="1" applyAlignment="1">
      <alignment horizontal="center" vertical="center" textRotation="255" wrapText="1" shrinkToFit="1"/>
    </xf>
    <xf numFmtId="0" fontId="52" fillId="0" borderId="15" xfId="48" applyNumberFormat="1" applyFont="1" applyFill="1" applyBorder="1" applyAlignment="1">
      <alignment horizontal="center" vertical="center" textRotation="255" wrapText="1" shrinkToFit="1"/>
    </xf>
    <xf numFmtId="0" fontId="52" fillId="0" borderId="23" xfId="48" applyNumberFormat="1" applyFont="1" applyFill="1" applyBorder="1" applyAlignment="1">
      <alignment horizontal="center" vertical="center" textRotation="255" wrapText="1" shrinkToFit="1"/>
    </xf>
    <xf numFmtId="0" fontId="52" fillId="0" borderId="16" xfId="48" applyNumberFormat="1" applyFont="1" applyFill="1" applyBorder="1" applyAlignment="1">
      <alignment horizontal="center" vertical="center" textRotation="255" wrapText="1" shrinkToFit="1"/>
    </xf>
    <xf numFmtId="177" fontId="52" fillId="0" borderId="31" xfId="48" applyNumberFormat="1" applyFont="1" applyFill="1" applyBorder="1" applyAlignment="1">
      <alignment horizontal="center" vertical="center" wrapText="1" shrinkToFit="1"/>
    </xf>
    <xf numFmtId="0" fontId="52" fillId="0" borderId="11" xfId="48" applyNumberFormat="1" applyFont="1" applyFill="1" applyBorder="1" applyAlignment="1">
      <alignment horizontal="center" vertical="center" wrapText="1" shrinkToFit="1"/>
    </xf>
    <xf numFmtId="0" fontId="6" fillId="0" borderId="11" xfId="41" applyFont="1" applyBorder="1" applyAlignment="1">
      <alignment horizontal="center" vertical="center" wrapText="1"/>
    </xf>
  </cellXfs>
  <cellStyles count="277">
    <cellStyle name="20% - 輔色1 2" xfId="2"/>
    <cellStyle name="20% - 輔色1 2 2" xfId="3"/>
    <cellStyle name="20% - 輔色1 2 3" xfId="100"/>
    <cellStyle name="20% - 輔色1 2 4" xfId="187"/>
    <cellStyle name="20% - 輔色1 3" xfId="99"/>
    <cellStyle name="20% - 輔色1 4" xfId="186"/>
    <cellStyle name="20% - 輔色2 2" xfId="4"/>
    <cellStyle name="20% - 輔色2 2 2" xfId="5"/>
    <cellStyle name="20% - 輔色2 2 3" xfId="102"/>
    <cellStyle name="20% - 輔色2 2 4" xfId="189"/>
    <cellStyle name="20% - 輔色2 3" xfId="101"/>
    <cellStyle name="20% - 輔色2 4" xfId="188"/>
    <cellStyle name="20% - 輔色3 2" xfId="6"/>
    <cellStyle name="20% - 輔色3 2 2" xfId="7"/>
    <cellStyle name="20% - 輔色3 2 3" xfId="104"/>
    <cellStyle name="20% - 輔色3 2 4" xfId="191"/>
    <cellStyle name="20% - 輔色3 3" xfId="103"/>
    <cellStyle name="20% - 輔色3 4" xfId="190"/>
    <cellStyle name="20% - 輔色4 2" xfId="8"/>
    <cellStyle name="20% - 輔色4 2 2" xfId="9"/>
    <cellStyle name="20% - 輔色4 2 3" xfId="106"/>
    <cellStyle name="20% - 輔色4 2 4" xfId="193"/>
    <cellStyle name="20% - 輔色4 3" xfId="105"/>
    <cellStyle name="20% - 輔色4 4" xfId="192"/>
    <cellStyle name="20% - 輔色5 2" xfId="10"/>
    <cellStyle name="20% - 輔色5 2 2" xfId="11"/>
    <cellStyle name="20% - 輔色5 2 3" xfId="108"/>
    <cellStyle name="20% - 輔色5 2 4" xfId="195"/>
    <cellStyle name="20% - 輔色5 3" xfId="107"/>
    <cellStyle name="20% - 輔色5 4" xfId="194"/>
    <cellStyle name="20% - 輔色6 2" xfId="12"/>
    <cellStyle name="20% - 輔色6 2 2" xfId="13"/>
    <cellStyle name="20% - 輔色6 2 3" xfId="110"/>
    <cellStyle name="20% - 輔色6 2 4" xfId="197"/>
    <cellStyle name="20% - 輔色6 3" xfId="109"/>
    <cellStyle name="20% - 輔色6 4" xfId="196"/>
    <cellStyle name="40% - 輔色1 2" xfId="14"/>
    <cellStyle name="40% - 輔色1 2 2" xfId="15"/>
    <cellStyle name="40% - 輔色1 2 3" xfId="112"/>
    <cellStyle name="40% - 輔色1 2 4" xfId="199"/>
    <cellStyle name="40% - 輔色1 3" xfId="111"/>
    <cellStyle name="40% - 輔色1 4" xfId="198"/>
    <cellStyle name="40% - 輔色2 2" xfId="16"/>
    <cellStyle name="40% - 輔色2 2 2" xfId="17"/>
    <cellStyle name="40% - 輔色2 2 3" xfId="114"/>
    <cellStyle name="40% - 輔色2 2 4" xfId="201"/>
    <cellStyle name="40% - 輔色2 3" xfId="113"/>
    <cellStyle name="40% - 輔色2 4" xfId="200"/>
    <cellStyle name="40% - 輔色3 2" xfId="18"/>
    <cellStyle name="40% - 輔色3 2 2" xfId="19"/>
    <cellStyle name="40% - 輔色3 2 3" xfId="116"/>
    <cellStyle name="40% - 輔色3 2 4" xfId="203"/>
    <cellStyle name="40% - 輔色3 3" xfId="115"/>
    <cellStyle name="40% - 輔色3 4" xfId="202"/>
    <cellStyle name="40% - 輔色4 2" xfId="20"/>
    <cellStyle name="40% - 輔色4 2 2" xfId="21"/>
    <cellStyle name="40% - 輔色4 2 3" xfId="118"/>
    <cellStyle name="40% - 輔色4 2 4" xfId="205"/>
    <cellStyle name="40% - 輔色4 3" xfId="117"/>
    <cellStyle name="40% - 輔色4 4" xfId="204"/>
    <cellStyle name="40% - 輔色5 2" xfId="22"/>
    <cellStyle name="40% - 輔色5 2 2" xfId="23"/>
    <cellStyle name="40% - 輔色5 2 3" xfId="120"/>
    <cellStyle name="40% - 輔色5 2 4" xfId="207"/>
    <cellStyle name="40% - 輔色5 3" xfId="119"/>
    <cellStyle name="40% - 輔色5 4" xfId="206"/>
    <cellStyle name="40% - 輔色6 2" xfId="24"/>
    <cellStyle name="40% - 輔色6 2 2" xfId="25"/>
    <cellStyle name="40% - 輔色6 2 3" xfId="122"/>
    <cellStyle name="40% - 輔色6 2 4" xfId="209"/>
    <cellStyle name="40% - 輔色6 3" xfId="121"/>
    <cellStyle name="40% - 輔色6 4" xfId="208"/>
    <cellStyle name="60% - 輔色1 2" xfId="26"/>
    <cellStyle name="60% - 輔色1 2 2" xfId="27"/>
    <cellStyle name="60% - 輔色1 2 3" xfId="124"/>
    <cellStyle name="60% - 輔色1 2 4" xfId="211"/>
    <cellStyle name="60% - 輔色1 3" xfId="123"/>
    <cellStyle name="60% - 輔色1 4" xfId="210"/>
    <cellStyle name="60% - 輔色2 2" xfId="28"/>
    <cellStyle name="60% - 輔色2 2 2" xfId="29"/>
    <cellStyle name="60% - 輔色2 2 3" xfId="126"/>
    <cellStyle name="60% - 輔色2 2 4" xfId="213"/>
    <cellStyle name="60% - 輔色2 3" xfId="125"/>
    <cellStyle name="60% - 輔色2 4" xfId="212"/>
    <cellStyle name="60% - 輔色3 2" xfId="30"/>
    <cellStyle name="60% - 輔色3 2 2" xfId="31"/>
    <cellStyle name="60% - 輔色3 2 3" xfId="128"/>
    <cellStyle name="60% - 輔色3 2 4" xfId="215"/>
    <cellStyle name="60% - 輔色3 3" xfId="127"/>
    <cellStyle name="60% - 輔色3 4" xfId="214"/>
    <cellStyle name="60% - 輔色4 2" xfId="32"/>
    <cellStyle name="60% - 輔色4 2 2" xfId="33"/>
    <cellStyle name="60% - 輔色4 2 3" xfId="130"/>
    <cellStyle name="60% - 輔色4 2 4" xfId="217"/>
    <cellStyle name="60% - 輔色4 3" xfId="129"/>
    <cellStyle name="60% - 輔色4 4" xfId="216"/>
    <cellStyle name="60% - 輔色5 2" xfId="34"/>
    <cellStyle name="60% - 輔色5 2 2" xfId="35"/>
    <cellStyle name="60% - 輔色5 2 3" xfId="132"/>
    <cellStyle name="60% - 輔色5 2 4" xfId="219"/>
    <cellStyle name="60% - 輔色5 3" xfId="131"/>
    <cellStyle name="60% - 輔色5 4" xfId="218"/>
    <cellStyle name="60% - 輔色6 2" xfId="36"/>
    <cellStyle name="60% - 輔色6 2 2" xfId="37"/>
    <cellStyle name="60% - 輔色6 2 3" xfId="134"/>
    <cellStyle name="60% - 輔色6 2 4" xfId="221"/>
    <cellStyle name="60% - 輔色6 3" xfId="133"/>
    <cellStyle name="60% - 輔色6 4" xfId="220"/>
    <cellStyle name="一般" xfId="0" builtinId="0"/>
    <cellStyle name="一般 16" xfId="273"/>
    <cellStyle name="一般 2" xfId="1"/>
    <cellStyle name="一般 2 2" xfId="38"/>
    <cellStyle name="一般 2 2 2" xfId="39"/>
    <cellStyle name="一般 2 2 2 2" xfId="40"/>
    <cellStyle name="一般 2 2 2 3" xfId="137"/>
    <cellStyle name="一般 2 2 2 4" xfId="224"/>
    <cellStyle name="一般 2 2 3" xfId="136"/>
    <cellStyle name="一般 2 2 4" xfId="223"/>
    <cellStyle name="一般 2 3" xfId="135"/>
    <cellStyle name="一般 2 4" xfId="222"/>
    <cellStyle name="一般 2 5" xfId="272"/>
    <cellStyle name="一般 2 6" xfId="275"/>
    <cellStyle name="一般 3" xfId="98"/>
    <cellStyle name="一般 4" xfId="41"/>
    <cellStyle name="一般 4 2" xfId="274"/>
    <cellStyle name="一般 4 3" xfId="276"/>
    <cellStyle name="一般 5" xfId="42"/>
    <cellStyle name="一般 6" xfId="43"/>
    <cellStyle name="一般 7" xfId="44"/>
    <cellStyle name="一般 8" xfId="45"/>
    <cellStyle name="一般 9" xfId="185"/>
    <cellStyle name="一般_5~6月菜單" xfId="46"/>
    <cellStyle name="一般_Sheet1" xfId="47"/>
    <cellStyle name="一般_Sheet2" xfId="48"/>
    <cellStyle name="一般_Sheet2 2" xfId="271"/>
    <cellStyle name="一般_清江0502-0507需求表-修-婷怡回0421" xfId="49"/>
    <cellStyle name="一般_清江0509-0514需求表-婷怡回-修改-1" xfId="50"/>
    <cellStyle name="中等 2" xfId="51"/>
    <cellStyle name="中等 2 2" xfId="52"/>
    <cellStyle name="中等 2 3" xfId="139"/>
    <cellStyle name="中等 2 4" xfId="226"/>
    <cellStyle name="中等 3" xfId="138"/>
    <cellStyle name="中等 4" xfId="225"/>
    <cellStyle name="合計 2" xfId="53"/>
    <cellStyle name="合計 2 2" xfId="54"/>
    <cellStyle name="合計 2 3" xfId="141"/>
    <cellStyle name="合計 2 4" xfId="228"/>
    <cellStyle name="合計 3" xfId="140"/>
    <cellStyle name="合計 4" xfId="227"/>
    <cellStyle name="好 2" xfId="55"/>
    <cellStyle name="好 2 2" xfId="56"/>
    <cellStyle name="好 2 3" xfId="143"/>
    <cellStyle name="好 2 4" xfId="230"/>
    <cellStyle name="好 3" xfId="142"/>
    <cellStyle name="好 4" xfId="229"/>
    <cellStyle name="百分比 2" xfId="57"/>
    <cellStyle name="百分比 3" xfId="144"/>
    <cellStyle name="計算方式 2" xfId="58"/>
    <cellStyle name="計算方式 2 2" xfId="59"/>
    <cellStyle name="計算方式 2 3" xfId="146"/>
    <cellStyle name="計算方式 2 4" xfId="232"/>
    <cellStyle name="計算方式 3" xfId="145"/>
    <cellStyle name="計算方式 4" xfId="231"/>
    <cellStyle name="連結的儲存格 2" xfId="60"/>
    <cellStyle name="連結的儲存格 2 2" xfId="61"/>
    <cellStyle name="連結的儲存格 2 3" xfId="148"/>
    <cellStyle name="連結的儲存格 2 4" xfId="234"/>
    <cellStyle name="連結的儲存格 3" xfId="147"/>
    <cellStyle name="連結的儲存格 4" xfId="233"/>
    <cellStyle name="備註 2" xfId="62"/>
    <cellStyle name="備註 2 2" xfId="63"/>
    <cellStyle name="備註 2 3" xfId="150"/>
    <cellStyle name="備註 2 4" xfId="236"/>
    <cellStyle name="備註 3" xfId="149"/>
    <cellStyle name="備註 4" xfId="235"/>
    <cellStyle name="說明文字 2" xfId="64"/>
    <cellStyle name="說明文字 2 2" xfId="65"/>
    <cellStyle name="說明文字 2 3" xfId="152"/>
    <cellStyle name="說明文字 2 4" xfId="238"/>
    <cellStyle name="說明文字 3" xfId="151"/>
    <cellStyle name="說明文字 4" xfId="237"/>
    <cellStyle name="輔色1 2" xfId="66"/>
    <cellStyle name="輔色1 2 2" xfId="67"/>
    <cellStyle name="輔色1 2 3" xfId="154"/>
    <cellStyle name="輔色1 2 4" xfId="240"/>
    <cellStyle name="輔色1 3" xfId="153"/>
    <cellStyle name="輔色1 4" xfId="239"/>
    <cellStyle name="輔色2 2" xfId="68"/>
    <cellStyle name="輔色2 2 2" xfId="69"/>
    <cellStyle name="輔色2 2 3" xfId="156"/>
    <cellStyle name="輔色2 2 4" xfId="242"/>
    <cellStyle name="輔色2 3" xfId="155"/>
    <cellStyle name="輔色2 4" xfId="241"/>
    <cellStyle name="輔色3 2" xfId="70"/>
    <cellStyle name="輔色3 2 2" xfId="71"/>
    <cellStyle name="輔色3 2 3" xfId="158"/>
    <cellStyle name="輔色3 2 4" xfId="244"/>
    <cellStyle name="輔色3 3" xfId="157"/>
    <cellStyle name="輔色3 4" xfId="243"/>
    <cellStyle name="輔色4 2" xfId="72"/>
    <cellStyle name="輔色4 2 2" xfId="73"/>
    <cellStyle name="輔色4 2 3" xfId="160"/>
    <cellStyle name="輔色4 2 4" xfId="246"/>
    <cellStyle name="輔色4 3" xfId="159"/>
    <cellStyle name="輔色4 4" xfId="245"/>
    <cellStyle name="輔色5 2" xfId="74"/>
    <cellStyle name="輔色5 2 2" xfId="75"/>
    <cellStyle name="輔色5 2 3" xfId="162"/>
    <cellStyle name="輔色5 2 4" xfId="248"/>
    <cellStyle name="輔色5 3" xfId="161"/>
    <cellStyle name="輔色5 4" xfId="247"/>
    <cellStyle name="輔色6 2" xfId="76"/>
    <cellStyle name="輔色6 2 2" xfId="77"/>
    <cellStyle name="輔色6 2 3" xfId="164"/>
    <cellStyle name="輔色6 2 4" xfId="250"/>
    <cellStyle name="輔色6 3" xfId="163"/>
    <cellStyle name="輔色6 4" xfId="249"/>
    <cellStyle name="標題 1 2" xfId="79"/>
    <cellStyle name="標題 1 2 2" xfId="80"/>
    <cellStyle name="標題 1 2 3" xfId="167"/>
    <cellStyle name="標題 1 2 4" xfId="253"/>
    <cellStyle name="標題 1 3" xfId="166"/>
    <cellStyle name="標題 1 4" xfId="252"/>
    <cellStyle name="標題 2 2" xfId="81"/>
    <cellStyle name="標題 2 2 2" xfId="82"/>
    <cellStyle name="標題 2 2 3" xfId="169"/>
    <cellStyle name="標題 2 2 4" xfId="255"/>
    <cellStyle name="標題 2 3" xfId="168"/>
    <cellStyle name="標題 2 4" xfId="254"/>
    <cellStyle name="標題 3 2" xfId="83"/>
    <cellStyle name="標題 3 2 2" xfId="84"/>
    <cellStyle name="標題 3 2 3" xfId="171"/>
    <cellStyle name="標題 3 2 4" xfId="257"/>
    <cellStyle name="標題 3 3" xfId="170"/>
    <cellStyle name="標題 3 4" xfId="256"/>
    <cellStyle name="標題 4 2" xfId="85"/>
    <cellStyle name="標題 4 2 2" xfId="86"/>
    <cellStyle name="標題 4 2 3" xfId="173"/>
    <cellStyle name="標題 4 2 4" xfId="259"/>
    <cellStyle name="標題 4 3" xfId="172"/>
    <cellStyle name="標題 4 4" xfId="258"/>
    <cellStyle name="標題 5" xfId="78"/>
    <cellStyle name="標題 5 2" xfId="87"/>
    <cellStyle name="標題 5 3" xfId="174"/>
    <cellStyle name="標題 5 4" xfId="260"/>
    <cellStyle name="標題 6" xfId="165"/>
    <cellStyle name="標題 7" xfId="251"/>
    <cellStyle name="輸入 2" xfId="88"/>
    <cellStyle name="輸入 2 2" xfId="89"/>
    <cellStyle name="輸入 2 3" xfId="176"/>
    <cellStyle name="輸入 2 4" xfId="262"/>
    <cellStyle name="輸入 3" xfId="175"/>
    <cellStyle name="輸入 4" xfId="261"/>
    <cellStyle name="輸出 2" xfId="90"/>
    <cellStyle name="輸出 2 2" xfId="91"/>
    <cellStyle name="輸出 2 3" xfId="178"/>
    <cellStyle name="輸出 2 4" xfId="264"/>
    <cellStyle name="輸出 3" xfId="177"/>
    <cellStyle name="輸出 4" xfId="263"/>
    <cellStyle name="檢查儲存格 2" xfId="92"/>
    <cellStyle name="檢查儲存格 2 2" xfId="93"/>
    <cellStyle name="檢查儲存格 2 3" xfId="180"/>
    <cellStyle name="檢查儲存格 2 4" xfId="266"/>
    <cellStyle name="檢查儲存格 3" xfId="179"/>
    <cellStyle name="檢查儲存格 4" xfId="265"/>
    <cellStyle name="壞 2" xfId="94"/>
    <cellStyle name="壞 2 2" xfId="95"/>
    <cellStyle name="壞 2 3" xfId="182"/>
    <cellStyle name="壞 2 4" xfId="268"/>
    <cellStyle name="壞 3" xfId="181"/>
    <cellStyle name="壞 4" xfId="267"/>
    <cellStyle name="警告文字 2" xfId="96"/>
    <cellStyle name="警告文字 2 2" xfId="97"/>
    <cellStyle name="警告文字 2 3" xfId="184"/>
    <cellStyle name="警告文字 2 4" xfId="270"/>
    <cellStyle name="警告文字 3" xfId="183"/>
    <cellStyle name="警告文字 4" xfId="26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1473766</xdr:colOff>
      <xdr:row>6</xdr:row>
      <xdr:rowOff>51027</xdr:rowOff>
    </xdr:from>
    <xdr:to>
      <xdr:col>3</xdr:col>
      <xdr:colOff>131533</xdr:colOff>
      <xdr:row>6</xdr:row>
      <xdr:rowOff>291506</xdr:rowOff>
    </xdr:to>
    <xdr:pic>
      <xdr:nvPicPr>
        <xdr:cNvPr id="2" name="Picture 235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2441" y="2508477"/>
          <a:ext cx="238917" cy="240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88901</xdr:colOff>
      <xdr:row>12</xdr:row>
      <xdr:rowOff>46832</xdr:rowOff>
    </xdr:from>
    <xdr:to>
      <xdr:col>2</xdr:col>
      <xdr:colOff>422933</xdr:colOff>
      <xdr:row>12</xdr:row>
      <xdr:rowOff>368300</xdr:rowOff>
    </xdr:to>
    <xdr:pic>
      <xdr:nvPicPr>
        <xdr:cNvPr id="3" name="Picture 31" descr="6-0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576" y="4790282"/>
          <a:ext cx="334032" cy="321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827315</xdr:colOff>
      <xdr:row>42</xdr:row>
      <xdr:rowOff>59531</xdr:rowOff>
    </xdr:from>
    <xdr:to>
      <xdr:col>4</xdr:col>
      <xdr:colOff>1203195</xdr:colOff>
      <xdr:row>42</xdr:row>
      <xdr:rowOff>321129</xdr:rowOff>
    </xdr:to>
    <xdr:pic>
      <xdr:nvPicPr>
        <xdr:cNvPr id="4" name="Picture 31" descr="6-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51615" y="16080581"/>
          <a:ext cx="375880" cy="261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458996</xdr:colOff>
      <xdr:row>42</xdr:row>
      <xdr:rowOff>47625</xdr:rowOff>
    </xdr:from>
    <xdr:to>
      <xdr:col>6</xdr:col>
      <xdr:colOff>717097</xdr:colOff>
      <xdr:row>42</xdr:row>
      <xdr:rowOff>307181</xdr:rowOff>
    </xdr:to>
    <xdr:pic>
      <xdr:nvPicPr>
        <xdr:cNvPr id="5" name="Picture 235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8846" y="16068675"/>
          <a:ext cx="258101" cy="259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1402555</xdr:colOff>
      <xdr:row>14</xdr:row>
      <xdr:rowOff>88852</xdr:rowOff>
    </xdr:from>
    <xdr:to>
      <xdr:col>3</xdr:col>
      <xdr:colOff>58508</xdr:colOff>
      <xdr:row>14</xdr:row>
      <xdr:rowOff>317746</xdr:rowOff>
    </xdr:to>
    <xdr:pic>
      <xdr:nvPicPr>
        <xdr:cNvPr id="6" name="Picture 2353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1230" y="5594302"/>
          <a:ext cx="237103" cy="228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19</xdr:row>
      <xdr:rowOff>83343</xdr:rowOff>
    </xdr:from>
    <xdr:to>
      <xdr:col>3</xdr:col>
      <xdr:colOff>292892</xdr:colOff>
      <xdr:row>19</xdr:row>
      <xdr:rowOff>323822</xdr:rowOff>
    </xdr:to>
    <xdr:pic>
      <xdr:nvPicPr>
        <xdr:cNvPr id="7" name="Picture 235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7493793"/>
          <a:ext cx="245267" cy="240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965202</xdr:colOff>
      <xdr:row>26</xdr:row>
      <xdr:rowOff>82074</xdr:rowOff>
    </xdr:from>
    <xdr:ext cx="223835" cy="228001"/>
    <xdr:pic>
      <xdr:nvPicPr>
        <xdr:cNvPr id="8" name="Picture 235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75027" y="10159524"/>
          <a:ext cx="223835" cy="22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473075</xdr:colOff>
      <xdr:row>31</xdr:row>
      <xdr:rowOff>83343</xdr:rowOff>
    </xdr:from>
    <xdr:ext cx="245267" cy="240479"/>
    <xdr:pic>
      <xdr:nvPicPr>
        <xdr:cNvPr id="9" name="Picture 235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2900" y="12065793"/>
          <a:ext cx="245267" cy="240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1181100</xdr:colOff>
      <xdr:row>23</xdr:row>
      <xdr:rowOff>74386</xdr:rowOff>
    </xdr:from>
    <xdr:ext cx="223835" cy="228001"/>
    <xdr:pic>
      <xdr:nvPicPr>
        <xdr:cNvPr id="10" name="Picture 235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90925" y="9008836"/>
          <a:ext cx="223835" cy="228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1564481</xdr:colOff>
      <xdr:row>6</xdr:row>
      <xdr:rowOff>71438</xdr:rowOff>
    </xdr:from>
    <xdr:to>
      <xdr:col>3</xdr:col>
      <xdr:colOff>222248</xdr:colOff>
      <xdr:row>6</xdr:row>
      <xdr:rowOff>311917</xdr:rowOff>
    </xdr:to>
    <xdr:pic>
      <xdr:nvPicPr>
        <xdr:cNvPr id="2" name="Picture 235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2681" y="1785938"/>
          <a:ext cx="245267" cy="240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285751</xdr:colOff>
      <xdr:row>11</xdr:row>
      <xdr:rowOff>59532</xdr:rowOff>
    </xdr:from>
    <xdr:to>
      <xdr:col>2</xdr:col>
      <xdr:colOff>133132</xdr:colOff>
      <xdr:row>11</xdr:row>
      <xdr:rowOff>297656</xdr:rowOff>
    </xdr:to>
    <xdr:pic>
      <xdr:nvPicPr>
        <xdr:cNvPr id="3" name="Picture 31" descr="6-0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901" y="4012407"/>
          <a:ext cx="237906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446315</xdr:colOff>
      <xdr:row>36</xdr:row>
      <xdr:rowOff>102054</xdr:rowOff>
    </xdr:from>
    <xdr:to>
      <xdr:col>4</xdr:col>
      <xdr:colOff>692665</xdr:colOff>
      <xdr:row>36</xdr:row>
      <xdr:rowOff>273504</xdr:rowOff>
    </xdr:to>
    <xdr:pic>
      <xdr:nvPicPr>
        <xdr:cNvPr id="4" name="Picture 31" descr="6-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70615" y="14808654"/>
          <a:ext cx="246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198664</xdr:colOff>
      <xdr:row>36</xdr:row>
      <xdr:rowOff>61550</xdr:rowOff>
    </xdr:from>
    <xdr:to>
      <xdr:col>6</xdr:col>
      <xdr:colOff>383721</xdr:colOff>
      <xdr:row>36</xdr:row>
      <xdr:rowOff>247650</xdr:rowOff>
    </xdr:to>
    <xdr:pic>
      <xdr:nvPicPr>
        <xdr:cNvPr id="5" name="Picture 2353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8514" y="14768150"/>
          <a:ext cx="185057" cy="1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1559717</xdr:colOff>
      <xdr:row>12</xdr:row>
      <xdr:rowOff>110283</xdr:rowOff>
    </xdr:from>
    <xdr:to>
      <xdr:col>3</xdr:col>
      <xdr:colOff>260671</xdr:colOff>
      <xdr:row>12</xdr:row>
      <xdr:rowOff>381000</xdr:rowOff>
    </xdr:to>
    <xdr:pic>
      <xdr:nvPicPr>
        <xdr:cNvPr id="6" name="Picture 2353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93155" y="4063158"/>
          <a:ext cx="284485" cy="27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1545432</xdr:colOff>
      <xdr:row>26</xdr:row>
      <xdr:rowOff>69056</xdr:rowOff>
    </xdr:from>
    <xdr:ext cx="245267" cy="240479"/>
    <xdr:pic>
      <xdr:nvPicPr>
        <xdr:cNvPr id="9" name="Picture 235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8870" y="9486900"/>
          <a:ext cx="245267" cy="240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1469232</xdr:colOff>
      <xdr:row>16</xdr:row>
      <xdr:rowOff>47625</xdr:rowOff>
    </xdr:from>
    <xdr:to>
      <xdr:col>3</xdr:col>
      <xdr:colOff>170186</xdr:colOff>
      <xdr:row>16</xdr:row>
      <xdr:rowOff>318342</xdr:rowOff>
    </xdr:to>
    <xdr:pic>
      <xdr:nvPicPr>
        <xdr:cNvPr id="10" name="Picture 2353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7432" y="5705475"/>
          <a:ext cx="282104" cy="27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91440</xdr:colOff>
      <xdr:row>12</xdr:row>
      <xdr:rowOff>198120</xdr:rowOff>
    </xdr:from>
    <xdr:to>
      <xdr:col>25</xdr:col>
      <xdr:colOff>373380</xdr:colOff>
      <xdr:row>13</xdr:row>
      <xdr:rowOff>76200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21503640" y="4208145"/>
          <a:ext cx="281940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11</xdr:row>
      <xdr:rowOff>198120</xdr:rowOff>
    </xdr:from>
    <xdr:to>
      <xdr:col>1</xdr:col>
      <xdr:colOff>373380</xdr:colOff>
      <xdr:row>12</xdr:row>
      <xdr:rowOff>76200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777240" y="15819120"/>
          <a:ext cx="2819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view="pageBreakPreview" zoomScale="75" zoomScaleNormal="70" zoomScaleSheetLayoutView="75" workbookViewId="0">
      <selection activeCell="D29" sqref="D29"/>
    </sheetView>
  </sheetViews>
  <sheetFormatPr defaultRowHeight="16.5"/>
  <cols>
    <col min="1" max="1" width="5.75" style="75" customWidth="1"/>
    <col min="2" max="2" width="5.125" style="75" customWidth="1"/>
    <col min="3" max="3" width="20.75" style="75" customWidth="1"/>
    <col min="4" max="4" width="19.875" style="75" customWidth="1"/>
    <col min="5" max="5" width="16.125" style="75" customWidth="1"/>
    <col min="6" max="6" width="16.625" style="75" customWidth="1"/>
    <col min="7" max="7" width="18.125" style="75" customWidth="1"/>
    <col min="8" max="8" width="13.75" style="75" customWidth="1"/>
    <col min="9" max="11" width="6.125" style="75" customWidth="1"/>
    <col min="12" max="12" width="6.5" style="75" customWidth="1"/>
    <col min="13" max="13" width="6.625" style="75" customWidth="1"/>
    <col min="14" max="14" width="6.375" style="75" customWidth="1"/>
    <col min="15" max="15" width="5.875" style="75" customWidth="1"/>
    <col min="16" max="16" width="6.25" style="75" customWidth="1"/>
    <col min="17" max="17" width="10" bestFit="1" customWidth="1"/>
    <col min="19" max="19" width="10" bestFit="1" customWidth="1"/>
  </cols>
  <sheetData>
    <row r="1" spans="1:23" ht="25.5">
      <c r="A1" s="400" t="s">
        <v>257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1"/>
      <c r="P1" s="402"/>
      <c r="Q1" s="3"/>
      <c r="R1" s="3"/>
      <c r="S1" s="3"/>
      <c r="T1" s="3"/>
      <c r="U1" s="3"/>
      <c r="V1" s="3"/>
      <c r="W1" s="3"/>
    </row>
    <row r="2" spans="1:23">
      <c r="A2" s="403" t="s">
        <v>547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2"/>
      <c r="Q2" s="3"/>
      <c r="R2" s="3"/>
      <c r="S2" s="3"/>
      <c r="T2" s="3"/>
      <c r="U2" s="3"/>
      <c r="V2" s="3"/>
      <c r="W2" s="3"/>
    </row>
    <row r="3" spans="1:23">
      <c r="A3" s="403" t="s">
        <v>1035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2"/>
      <c r="Q3" s="3"/>
      <c r="R3" s="3"/>
      <c r="S3" s="3"/>
      <c r="T3" s="3"/>
      <c r="U3" s="3"/>
      <c r="V3" s="3"/>
      <c r="W3" s="3"/>
    </row>
    <row r="4" spans="1:23" ht="17.25" thickBot="1">
      <c r="A4" s="403" t="s">
        <v>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2"/>
      <c r="Q4" s="3"/>
      <c r="R4" s="3"/>
      <c r="S4" s="3"/>
      <c r="T4" s="3"/>
      <c r="U4" s="3"/>
      <c r="V4" s="3"/>
      <c r="W4" s="3"/>
    </row>
    <row r="5" spans="1:23" ht="51.75" customHeight="1">
      <c r="A5" s="404" t="s">
        <v>1</v>
      </c>
      <c r="B5" s="406" t="s">
        <v>2</v>
      </c>
      <c r="C5" s="408" t="s">
        <v>3</v>
      </c>
      <c r="D5" s="408" t="s">
        <v>4</v>
      </c>
      <c r="E5" s="408" t="s">
        <v>5</v>
      </c>
      <c r="F5" s="408" t="s">
        <v>6</v>
      </c>
      <c r="G5" s="414" t="s">
        <v>7</v>
      </c>
      <c r="H5" s="414" t="s">
        <v>8</v>
      </c>
      <c r="I5" s="416" t="s">
        <v>9</v>
      </c>
      <c r="J5" s="418" t="s">
        <v>10</v>
      </c>
      <c r="K5" s="418" t="s">
        <v>11</v>
      </c>
      <c r="L5" s="418" t="s">
        <v>12</v>
      </c>
      <c r="M5" s="418" t="s">
        <v>13</v>
      </c>
      <c r="N5" s="418" t="s">
        <v>14</v>
      </c>
      <c r="O5" s="356" t="s">
        <v>15</v>
      </c>
      <c r="P5" s="354" t="s">
        <v>16</v>
      </c>
      <c r="Q5" s="1"/>
      <c r="R5" s="3"/>
      <c r="S5" s="3"/>
      <c r="T5" s="3"/>
      <c r="U5" s="3"/>
      <c r="V5" s="3"/>
      <c r="W5" s="3"/>
    </row>
    <row r="6" spans="1:23" ht="66" customHeight="1" thickBot="1">
      <c r="A6" s="405"/>
      <c r="B6" s="407"/>
      <c r="C6" s="409"/>
      <c r="D6" s="409"/>
      <c r="E6" s="409"/>
      <c r="F6" s="409"/>
      <c r="G6" s="415"/>
      <c r="H6" s="415"/>
      <c r="I6" s="417"/>
      <c r="J6" s="419"/>
      <c r="K6" s="419"/>
      <c r="L6" s="419"/>
      <c r="M6" s="419"/>
      <c r="N6" s="419"/>
      <c r="O6" s="357" t="s">
        <v>17</v>
      </c>
      <c r="P6" s="355" t="s">
        <v>18</v>
      </c>
      <c r="Q6" s="1"/>
    </row>
    <row r="7" spans="1:23" ht="30" customHeight="1">
      <c r="A7" s="37">
        <v>1</v>
      </c>
      <c r="B7" s="38" t="s">
        <v>19</v>
      </c>
      <c r="C7" s="358" t="s">
        <v>1037</v>
      </c>
      <c r="D7" s="358" t="s">
        <v>1034</v>
      </c>
      <c r="E7" s="358" t="s">
        <v>326</v>
      </c>
      <c r="F7" s="359" t="s">
        <v>21</v>
      </c>
      <c r="G7" s="358" t="s">
        <v>1038</v>
      </c>
      <c r="H7" s="360" t="s">
        <v>22</v>
      </c>
      <c r="I7" s="227">
        <v>4</v>
      </c>
      <c r="J7" s="228">
        <v>2.6</v>
      </c>
      <c r="K7" s="228">
        <v>1.4</v>
      </c>
      <c r="L7" s="228">
        <v>0</v>
      </c>
      <c r="M7" s="228">
        <v>2.5</v>
      </c>
      <c r="N7" s="228">
        <v>1</v>
      </c>
      <c r="O7" s="233">
        <f>I7*70+J7*75+K7*25+L7*150+M7*45+N7*60</f>
        <v>682.5</v>
      </c>
      <c r="P7" s="229">
        <v>258</v>
      </c>
      <c r="Q7" s="4"/>
      <c r="R7" s="410"/>
      <c r="S7" s="4"/>
      <c r="T7" s="410"/>
    </row>
    <row r="8" spans="1:23" ht="30" customHeight="1">
      <c r="A8" s="41">
        <v>2</v>
      </c>
      <c r="B8" s="42" t="s">
        <v>1039</v>
      </c>
      <c r="C8" s="411" t="s">
        <v>1040</v>
      </c>
      <c r="D8" s="412"/>
      <c r="E8" s="412"/>
      <c r="F8" s="412"/>
      <c r="G8" s="412"/>
      <c r="H8" s="413"/>
      <c r="I8" s="227">
        <v>4.1500000000000004</v>
      </c>
      <c r="J8" s="228">
        <v>2.02</v>
      </c>
      <c r="K8" s="228">
        <v>1.61</v>
      </c>
      <c r="L8" s="228">
        <v>0</v>
      </c>
      <c r="M8" s="228">
        <v>2.2000000000000002</v>
      </c>
      <c r="N8" s="228">
        <v>1</v>
      </c>
      <c r="O8" s="233">
        <f t="shared" ref="O8:O37" si="0">I8*70+J8*75+K8*25+L8*150+M8*45+N8*60</f>
        <v>641.25</v>
      </c>
      <c r="P8" s="229">
        <v>182</v>
      </c>
      <c r="Q8" s="4"/>
      <c r="R8" s="410"/>
      <c r="S8" s="4"/>
      <c r="T8" s="410"/>
    </row>
    <row r="9" spans="1:23" ht="30" customHeight="1">
      <c r="A9" s="45">
        <v>3</v>
      </c>
      <c r="B9" s="42" t="s">
        <v>25</v>
      </c>
      <c r="C9" s="362" t="s">
        <v>1041</v>
      </c>
      <c r="D9" s="362" t="s">
        <v>27</v>
      </c>
      <c r="E9" s="363" t="s">
        <v>1042</v>
      </c>
      <c r="F9" s="364" t="s">
        <v>494</v>
      </c>
      <c r="G9" s="362" t="s">
        <v>1043</v>
      </c>
      <c r="H9" s="365" t="s">
        <v>30</v>
      </c>
      <c r="I9" s="227">
        <v>4.75</v>
      </c>
      <c r="J9" s="228">
        <v>2.63</v>
      </c>
      <c r="K9" s="228">
        <v>1.1299999999999999</v>
      </c>
      <c r="L9" s="228">
        <v>0</v>
      </c>
      <c r="M9" s="228">
        <v>2.2999999999999998</v>
      </c>
      <c r="N9" s="228">
        <v>0</v>
      </c>
      <c r="O9" s="233">
        <f t="shared" si="0"/>
        <v>661.5</v>
      </c>
      <c r="P9" s="229">
        <v>157</v>
      </c>
      <c r="Q9" s="4"/>
      <c r="R9" s="410"/>
      <c r="S9" s="4"/>
      <c r="T9" s="410"/>
    </row>
    <row r="10" spans="1:23" ht="30" customHeight="1">
      <c r="A10" s="41">
        <v>4</v>
      </c>
      <c r="B10" s="42" t="s">
        <v>1044</v>
      </c>
      <c r="C10" s="362" t="s">
        <v>233</v>
      </c>
      <c r="D10" s="362" t="s">
        <v>24</v>
      </c>
      <c r="E10" s="363" t="s">
        <v>1045</v>
      </c>
      <c r="F10" s="366" t="s">
        <v>21</v>
      </c>
      <c r="G10" s="362" t="s">
        <v>29</v>
      </c>
      <c r="H10" s="365" t="s">
        <v>231</v>
      </c>
      <c r="I10" s="227">
        <v>4.49</v>
      </c>
      <c r="J10" s="228">
        <v>2.4700000000000002</v>
      </c>
      <c r="K10" s="228">
        <v>1.0900000000000001</v>
      </c>
      <c r="L10" s="228">
        <v>0</v>
      </c>
      <c r="M10" s="228">
        <v>2.2000000000000002</v>
      </c>
      <c r="N10" s="228">
        <v>1</v>
      </c>
      <c r="O10" s="233">
        <f t="shared" si="0"/>
        <v>685.80000000000007</v>
      </c>
      <c r="P10" s="229">
        <v>299</v>
      </c>
      <c r="Q10" s="4"/>
      <c r="R10" s="410"/>
      <c r="S10" s="4"/>
      <c r="T10" s="410"/>
    </row>
    <row r="11" spans="1:23" ht="30" customHeight="1" thickBot="1">
      <c r="A11" s="49">
        <v>5</v>
      </c>
      <c r="B11" s="50" t="s">
        <v>32</v>
      </c>
      <c r="C11" s="367" t="s">
        <v>1046</v>
      </c>
      <c r="D11" s="367" t="s">
        <v>1033</v>
      </c>
      <c r="E11" s="368" t="s">
        <v>331</v>
      </c>
      <c r="F11" s="369" t="s">
        <v>21</v>
      </c>
      <c r="G11" s="367" t="s">
        <v>1047</v>
      </c>
      <c r="H11" s="370" t="s">
        <v>22</v>
      </c>
      <c r="I11" s="227">
        <v>4</v>
      </c>
      <c r="J11" s="228">
        <v>2.4700000000000002</v>
      </c>
      <c r="K11" s="228">
        <v>1.82</v>
      </c>
      <c r="L11" s="228">
        <v>0</v>
      </c>
      <c r="M11" s="228">
        <v>2.4</v>
      </c>
      <c r="N11" s="228">
        <v>1</v>
      </c>
      <c r="O11" s="233">
        <f t="shared" si="0"/>
        <v>678.75</v>
      </c>
      <c r="P11" s="229">
        <v>342</v>
      </c>
      <c r="Q11" s="4"/>
      <c r="R11" s="410"/>
      <c r="S11" s="4"/>
      <c r="T11" s="410"/>
    </row>
    <row r="12" spans="1:23" ht="30" customHeight="1">
      <c r="A12" s="37">
        <v>8</v>
      </c>
      <c r="B12" s="38" t="s">
        <v>19</v>
      </c>
      <c r="C12" s="358" t="s">
        <v>332</v>
      </c>
      <c r="D12" s="358" t="s">
        <v>34</v>
      </c>
      <c r="E12" s="358" t="s">
        <v>35</v>
      </c>
      <c r="F12" s="359" t="s">
        <v>21</v>
      </c>
      <c r="G12" s="358" t="s">
        <v>36</v>
      </c>
      <c r="H12" s="371" t="s">
        <v>22</v>
      </c>
      <c r="I12" s="227">
        <v>4</v>
      </c>
      <c r="J12" s="228">
        <v>2.11</v>
      </c>
      <c r="K12" s="228">
        <v>2.09</v>
      </c>
      <c r="L12" s="228">
        <v>0</v>
      </c>
      <c r="M12" s="228">
        <v>2.2000000000000002</v>
      </c>
      <c r="N12" s="228">
        <v>1</v>
      </c>
      <c r="O12" s="233">
        <f t="shared" si="0"/>
        <v>649.5</v>
      </c>
      <c r="P12" s="229">
        <v>297</v>
      </c>
      <c r="Q12" s="4"/>
      <c r="R12" s="410"/>
      <c r="S12" s="4"/>
      <c r="T12" s="410"/>
    </row>
    <row r="13" spans="1:23" ht="30" customHeight="1">
      <c r="A13" s="45">
        <v>9</v>
      </c>
      <c r="B13" s="42" t="s">
        <v>23</v>
      </c>
      <c r="C13" s="411" t="s">
        <v>1048</v>
      </c>
      <c r="D13" s="412"/>
      <c r="E13" s="412"/>
      <c r="F13" s="412"/>
      <c r="G13" s="412"/>
      <c r="H13" s="413"/>
      <c r="I13" s="227">
        <v>5.74</v>
      </c>
      <c r="J13" s="228">
        <v>2.35</v>
      </c>
      <c r="K13" s="228">
        <v>1.19</v>
      </c>
      <c r="L13" s="228">
        <v>0</v>
      </c>
      <c r="M13" s="228">
        <v>2.2999999999999998</v>
      </c>
      <c r="N13" s="228">
        <v>1</v>
      </c>
      <c r="O13" s="233">
        <f t="shared" si="0"/>
        <v>771.3</v>
      </c>
      <c r="P13" s="229">
        <v>222</v>
      </c>
      <c r="Q13" s="4"/>
      <c r="R13" s="410"/>
      <c r="S13" s="4"/>
      <c r="T13" s="410"/>
    </row>
    <row r="14" spans="1:23" ht="30" customHeight="1">
      <c r="A14" s="45">
        <v>10</v>
      </c>
      <c r="B14" s="42" t="s">
        <v>25</v>
      </c>
      <c r="C14" s="362" t="s">
        <v>37</v>
      </c>
      <c r="D14" s="362" t="s">
        <v>1049</v>
      </c>
      <c r="E14" s="362" t="s">
        <v>1050</v>
      </c>
      <c r="F14" s="362" t="s">
        <v>1032</v>
      </c>
      <c r="G14" s="362" t="s">
        <v>1051</v>
      </c>
      <c r="H14" s="365" t="s">
        <v>30</v>
      </c>
      <c r="I14" s="227">
        <v>4</v>
      </c>
      <c r="J14" s="228">
        <v>2.33</v>
      </c>
      <c r="K14" s="228">
        <v>1.67</v>
      </c>
      <c r="L14" s="228">
        <v>0</v>
      </c>
      <c r="M14" s="228">
        <v>2.2000000000000002</v>
      </c>
      <c r="N14" s="228">
        <v>0</v>
      </c>
      <c r="O14" s="233">
        <f t="shared" si="0"/>
        <v>595.5</v>
      </c>
      <c r="P14" s="229">
        <v>219</v>
      </c>
      <c r="Q14" s="4"/>
      <c r="R14" s="410"/>
      <c r="S14" s="4"/>
      <c r="T14" s="410"/>
    </row>
    <row r="15" spans="1:23" ht="30" customHeight="1">
      <c r="A15" s="45">
        <v>11</v>
      </c>
      <c r="B15" s="42" t="s">
        <v>31</v>
      </c>
      <c r="C15" s="362" t="s">
        <v>1052</v>
      </c>
      <c r="D15" s="362" t="s">
        <v>1053</v>
      </c>
      <c r="E15" s="362" t="s">
        <v>1031</v>
      </c>
      <c r="F15" s="366" t="s">
        <v>1054</v>
      </c>
      <c r="G15" s="361" t="s">
        <v>234</v>
      </c>
      <c r="H15" s="396" t="s">
        <v>1055</v>
      </c>
      <c r="I15" s="227">
        <v>5.22</v>
      </c>
      <c r="J15" s="228">
        <v>2.6</v>
      </c>
      <c r="K15" s="228">
        <v>0.87</v>
      </c>
      <c r="L15" s="228">
        <v>0.5</v>
      </c>
      <c r="M15" s="228">
        <v>2.5</v>
      </c>
      <c r="N15" s="228">
        <v>1</v>
      </c>
      <c r="O15" s="233">
        <f t="shared" si="0"/>
        <v>829.65</v>
      </c>
      <c r="P15" s="229">
        <v>239</v>
      </c>
      <c r="Q15" s="4"/>
      <c r="R15" s="410"/>
      <c r="S15" s="4"/>
      <c r="T15" s="410"/>
    </row>
    <row r="16" spans="1:23" ht="30" customHeight="1" thickBot="1">
      <c r="A16" s="55">
        <v>12</v>
      </c>
      <c r="B16" s="56" t="s">
        <v>32</v>
      </c>
      <c r="C16" s="372" t="s">
        <v>243</v>
      </c>
      <c r="D16" s="372" t="s">
        <v>42</v>
      </c>
      <c r="E16" s="372" t="s">
        <v>1056</v>
      </c>
      <c r="F16" s="373" t="s">
        <v>345</v>
      </c>
      <c r="G16" s="372" t="s">
        <v>228</v>
      </c>
      <c r="H16" s="374" t="s">
        <v>22</v>
      </c>
      <c r="I16" s="227">
        <v>4.4800000000000004</v>
      </c>
      <c r="J16" s="228">
        <v>2.2400000000000002</v>
      </c>
      <c r="K16" s="228">
        <v>1.63</v>
      </c>
      <c r="L16" s="228">
        <v>0</v>
      </c>
      <c r="M16" s="228">
        <v>2.2000000000000002</v>
      </c>
      <c r="N16" s="228">
        <v>1</v>
      </c>
      <c r="O16" s="233">
        <f t="shared" si="0"/>
        <v>681.35</v>
      </c>
      <c r="P16" s="229">
        <v>297</v>
      </c>
      <c r="Q16" s="4"/>
      <c r="R16" s="410"/>
      <c r="S16" s="4"/>
      <c r="T16" s="410"/>
    </row>
    <row r="17" spans="1:20" ht="30" customHeight="1">
      <c r="A17" s="59">
        <v>15</v>
      </c>
      <c r="B17" s="38" t="s">
        <v>1057</v>
      </c>
      <c r="C17" s="358" t="s">
        <v>1058</v>
      </c>
      <c r="D17" s="358" t="s">
        <v>838</v>
      </c>
      <c r="E17" s="358" t="s">
        <v>1059</v>
      </c>
      <c r="F17" s="359" t="s">
        <v>21</v>
      </c>
      <c r="G17" s="358" t="s">
        <v>794</v>
      </c>
      <c r="H17" s="371" t="s">
        <v>22</v>
      </c>
      <c r="I17" s="227">
        <v>4.2</v>
      </c>
      <c r="J17" s="228">
        <v>2.6</v>
      </c>
      <c r="K17" s="228">
        <v>1.28</v>
      </c>
      <c r="L17" s="228">
        <v>0</v>
      </c>
      <c r="M17" s="228">
        <v>2.2999999999999998</v>
      </c>
      <c r="N17" s="228">
        <v>1</v>
      </c>
      <c r="O17" s="233">
        <f t="shared" si="0"/>
        <v>684.5</v>
      </c>
      <c r="P17" s="229">
        <v>235</v>
      </c>
      <c r="Q17" s="4"/>
      <c r="R17" s="390"/>
      <c r="S17" s="4"/>
      <c r="T17" s="390"/>
    </row>
    <row r="18" spans="1:20" ht="30" customHeight="1">
      <c r="A18" s="45">
        <v>16</v>
      </c>
      <c r="B18" s="42" t="s">
        <v>236</v>
      </c>
      <c r="C18" s="420" t="s">
        <v>1060</v>
      </c>
      <c r="D18" s="421"/>
      <c r="E18" s="421"/>
      <c r="F18" s="421"/>
      <c r="G18" s="421"/>
      <c r="H18" s="422"/>
      <c r="I18" s="227">
        <v>5.01</v>
      </c>
      <c r="J18" s="228">
        <v>2.35</v>
      </c>
      <c r="K18" s="228">
        <v>0.95</v>
      </c>
      <c r="L18" s="228">
        <v>0</v>
      </c>
      <c r="M18" s="228">
        <v>2.5</v>
      </c>
      <c r="N18" s="228">
        <v>1</v>
      </c>
      <c r="O18" s="233">
        <f t="shared" si="0"/>
        <v>723.2</v>
      </c>
      <c r="P18" s="229">
        <v>193</v>
      </c>
      <c r="Q18" s="4"/>
      <c r="R18" s="410"/>
      <c r="S18" s="4"/>
      <c r="T18" s="410"/>
    </row>
    <row r="19" spans="1:20" ht="30" customHeight="1">
      <c r="A19" s="41">
        <v>17</v>
      </c>
      <c r="B19" s="42" t="s">
        <v>25</v>
      </c>
      <c r="C19" s="362" t="s">
        <v>241</v>
      </c>
      <c r="D19" s="362" t="s">
        <v>56</v>
      </c>
      <c r="E19" s="362" t="s">
        <v>453</v>
      </c>
      <c r="F19" s="366" t="s">
        <v>670</v>
      </c>
      <c r="G19" s="362" t="s">
        <v>472</v>
      </c>
      <c r="H19" s="365" t="s">
        <v>30</v>
      </c>
      <c r="I19" s="227">
        <v>4.28</v>
      </c>
      <c r="J19" s="228">
        <v>2.7</v>
      </c>
      <c r="K19" s="228">
        <v>1.4</v>
      </c>
      <c r="L19" s="228">
        <v>0</v>
      </c>
      <c r="M19" s="228">
        <v>2.4</v>
      </c>
      <c r="N19" s="228">
        <v>0</v>
      </c>
      <c r="O19" s="233">
        <f t="shared" si="0"/>
        <v>645.1</v>
      </c>
      <c r="P19" s="229">
        <v>259</v>
      </c>
      <c r="Q19" s="4"/>
      <c r="R19" s="410"/>
      <c r="S19" s="4"/>
      <c r="T19" s="410"/>
    </row>
    <row r="20" spans="1:20" ht="30" customHeight="1">
      <c r="A20" s="41">
        <v>18</v>
      </c>
      <c r="B20" s="42" t="s">
        <v>31</v>
      </c>
      <c r="C20" s="362" t="s">
        <v>44</v>
      </c>
      <c r="D20" s="362" t="s">
        <v>1030</v>
      </c>
      <c r="E20" s="362" t="s">
        <v>199</v>
      </c>
      <c r="F20" s="366" t="s">
        <v>21</v>
      </c>
      <c r="G20" s="362" t="s">
        <v>47</v>
      </c>
      <c r="H20" s="375" t="s">
        <v>22</v>
      </c>
      <c r="I20" s="227">
        <v>5</v>
      </c>
      <c r="J20" s="228">
        <v>3.12</v>
      </c>
      <c r="K20" s="228">
        <v>1.99</v>
      </c>
      <c r="L20" s="228">
        <v>0</v>
      </c>
      <c r="M20" s="228">
        <v>2.5</v>
      </c>
      <c r="N20" s="228">
        <v>1</v>
      </c>
      <c r="O20" s="233">
        <f t="shared" si="0"/>
        <v>806.25</v>
      </c>
      <c r="P20" s="229">
        <v>330</v>
      </c>
      <c r="Q20" s="4"/>
      <c r="R20" s="410"/>
      <c r="S20" s="4"/>
      <c r="T20" s="410"/>
    </row>
    <row r="21" spans="1:20" ht="30" customHeight="1">
      <c r="A21" s="41">
        <v>19</v>
      </c>
      <c r="B21" s="42" t="s">
        <v>32</v>
      </c>
      <c r="C21" s="362" t="s">
        <v>1061</v>
      </c>
      <c r="D21" s="362" t="s">
        <v>437</v>
      </c>
      <c r="E21" s="362" t="s">
        <v>1062</v>
      </c>
      <c r="F21" s="366" t="s">
        <v>21</v>
      </c>
      <c r="G21" s="362" t="s">
        <v>51</v>
      </c>
      <c r="H21" s="365" t="s">
        <v>22</v>
      </c>
      <c r="I21" s="227">
        <v>4.28</v>
      </c>
      <c r="J21" s="228">
        <v>2.82</v>
      </c>
      <c r="K21" s="228">
        <v>1.625</v>
      </c>
      <c r="L21" s="228">
        <v>0</v>
      </c>
      <c r="M21" s="228">
        <v>2.1</v>
      </c>
      <c r="N21" s="228">
        <v>1</v>
      </c>
      <c r="O21" s="233">
        <f t="shared" si="0"/>
        <v>706.22500000000002</v>
      </c>
      <c r="P21" s="229">
        <v>195</v>
      </c>
      <c r="Q21" s="4"/>
      <c r="R21" s="410"/>
      <c r="S21" s="4"/>
      <c r="T21" s="410"/>
    </row>
    <row r="22" spans="1:20" ht="30" customHeight="1" thickBot="1">
      <c r="A22" s="55">
        <v>20</v>
      </c>
      <c r="B22" s="56" t="s">
        <v>1063</v>
      </c>
      <c r="C22" s="372" t="s">
        <v>1041</v>
      </c>
      <c r="D22" s="372" t="s">
        <v>1029</v>
      </c>
      <c r="E22" s="372" t="s">
        <v>318</v>
      </c>
      <c r="F22" s="373" t="s">
        <v>21</v>
      </c>
      <c r="G22" s="372" t="s">
        <v>1064</v>
      </c>
      <c r="H22" s="374" t="s">
        <v>22</v>
      </c>
      <c r="I22" s="227">
        <v>4.55</v>
      </c>
      <c r="J22" s="228">
        <v>2.0099999999999998</v>
      </c>
      <c r="K22" s="228">
        <v>1.02</v>
      </c>
      <c r="L22" s="228">
        <v>0</v>
      </c>
      <c r="M22" s="228">
        <v>2.2000000000000002</v>
      </c>
      <c r="N22" s="228">
        <v>1</v>
      </c>
      <c r="O22" s="233">
        <f t="shared" si="0"/>
        <v>653.75</v>
      </c>
      <c r="P22" s="229">
        <v>233</v>
      </c>
      <c r="Q22" s="4"/>
      <c r="R22" s="390"/>
      <c r="S22" s="4"/>
      <c r="T22" s="390"/>
    </row>
    <row r="23" spans="1:20" ht="30" customHeight="1">
      <c r="A23" s="87">
        <v>22</v>
      </c>
      <c r="B23" s="88" t="s">
        <v>534</v>
      </c>
      <c r="C23" s="376" t="s">
        <v>1037</v>
      </c>
      <c r="D23" s="376" t="s">
        <v>1065</v>
      </c>
      <c r="E23" s="376" t="s">
        <v>523</v>
      </c>
      <c r="F23" s="359" t="s">
        <v>21</v>
      </c>
      <c r="G23" s="376" t="s">
        <v>242</v>
      </c>
      <c r="H23" s="377" t="s">
        <v>22</v>
      </c>
      <c r="I23" s="227">
        <v>4.63</v>
      </c>
      <c r="J23" s="228">
        <v>2.59</v>
      </c>
      <c r="K23" s="228">
        <v>1.24</v>
      </c>
      <c r="L23" s="228">
        <v>0</v>
      </c>
      <c r="M23" s="228">
        <v>2.4</v>
      </c>
      <c r="N23" s="228">
        <v>1</v>
      </c>
      <c r="O23" s="233">
        <f t="shared" si="0"/>
        <v>717.34999999999991</v>
      </c>
      <c r="P23" s="229">
        <v>231</v>
      </c>
      <c r="Q23" s="4"/>
      <c r="R23" s="390"/>
      <c r="S23" s="4"/>
      <c r="T23" s="390"/>
    </row>
    <row r="24" spans="1:20" ht="30" customHeight="1">
      <c r="A24" s="89">
        <v>23</v>
      </c>
      <c r="B24" s="90" t="s">
        <v>236</v>
      </c>
      <c r="C24" s="411" t="s">
        <v>1066</v>
      </c>
      <c r="D24" s="412"/>
      <c r="E24" s="412"/>
      <c r="F24" s="412"/>
      <c r="G24" s="412"/>
      <c r="H24" s="413"/>
      <c r="I24" s="227">
        <v>4.99</v>
      </c>
      <c r="J24" s="228">
        <v>2.5499999999999998</v>
      </c>
      <c r="K24" s="228">
        <v>1.03</v>
      </c>
      <c r="L24" s="228">
        <v>0.5</v>
      </c>
      <c r="M24" s="228">
        <v>2.5</v>
      </c>
      <c r="N24" s="228">
        <v>1</v>
      </c>
      <c r="O24" s="233">
        <f t="shared" si="0"/>
        <v>813.8</v>
      </c>
      <c r="P24" s="229">
        <v>199</v>
      </c>
      <c r="Q24" s="4"/>
      <c r="R24" s="410"/>
      <c r="S24" s="4"/>
      <c r="T24" s="410"/>
    </row>
    <row r="25" spans="1:20" ht="30" customHeight="1" thickBot="1">
      <c r="A25" s="49">
        <v>24</v>
      </c>
      <c r="B25" s="50" t="s">
        <v>25</v>
      </c>
      <c r="C25" s="367" t="s">
        <v>1067</v>
      </c>
      <c r="D25" s="367" t="s">
        <v>1068</v>
      </c>
      <c r="E25" s="367" t="s">
        <v>1028</v>
      </c>
      <c r="F25" s="369" t="s">
        <v>1069</v>
      </c>
      <c r="G25" s="367" t="s">
        <v>54</v>
      </c>
      <c r="H25" s="370" t="s">
        <v>30</v>
      </c>
      <c r="I25" s="227">
        <v>4.43</v>
      </c>
      <c r="J25" s="228">
        <v>2.4700000000000002</v>
      </c>
      <c r="K25" s="228">
        <v>1.75</v>
      </c>
      <c r="L25" s="228">
        <v>0</v>
      </c>
      <c r="M25" s="228">
        <v>2.4</v>
      </c>
      <c r="N25" s="228">
        <v>0</v>
      </c>
      <c r="O25" s="233">
        <f t="shared" si="0"/>
        <v>647.1</v>
      </c>
      <c r="P25" s="229">
        <v>223</v>
      </c>
      <c r="Q25" s="4"/>
      <c r="R25" s="410"/>
      <c r="S25" s="4"/>
      <c r="T25" s="410"/>
    </row>
    <row r="26" spans="1:20" ht="30" customHeight="1">
      <c r="A26" s="62">
        <v>29</v>
      </c>
      <c r="B26" s="63" t="s">
        <v>19</v>
      </c>
      <c r="C26" s="378" t="s">
        <v>39</v>
      </c>
      <c r="D26" s="378" t="s">
        <v>1070</v>
      </c>
      <c r="E26" s="378" t="s">
        <v>1071</v>
      </c>
      <c r="F26" s="379" t="s">
        <v>21</v>
      </c>
      <c r="G26" s="378" t="s">
        <v>1072</v>
      </c>
      <c r="H26" s="380" t="s">
        <v>231</v>
      </c>
      <c r="I26" s="227">
        <v>4.2</v>
      </c>
      <c r="J26" s="228">
        <v>2.4900000000000002</v>
      </c>
      <c r="K26" s="228">
        <v>0.9</v>
      </c>
      <c r="L26" s="228">
        <v>0</v>
      </c>
      <c r="M26" s="228">
        <v>2.2999999999999998</v>
      </c>
      <c r="N26" s="228">
        <v>1</v>
      </c>
      <c r="O26" s="233">
        <f t="shared" si="0"/>
        <v>666.75</v>
      </c>
      <c r="P26" s="229">
        <v>192</v>
      </c>
      <c r="Q26" s="4"/>
      <c r="R26" s="410"/>
      <c r="S26" s="4"/>
      <c r="T26" s="410"/>
    </row>
    <row r="27" spans="1:20" s="5" customFormat="1" ht="30" customHeight="1">
      <c r="A27" s="41">
        <v>30</v>
      </c>
      <c r="B27" s="42" t="s">
        <v>236</v>
      </c>
      <c r="C27" s="411" t="s">
        <v>1073</v>
      </c>
      <c r="D27" s="412"/>
      <c r="E27" s="412"/>
      <c r="F27" s="412"/>
      <c r="G27" s="412"/>
      <c r="H27" s="413"/>
      <c r="I27" s="227">
        <v>3.56</v>
      </c>
      <c r="J27" s="228">
        <v>2.48</v>
      </c>
      <c r="K27" s="228">
        <v>1.2</v>
      </c>
      <c r="L27" s="228">
        <v>0</v>
      </c>
      <c r="M27" s="228">
        <v>2.5</v>
      </c>
      <c r="N27" s="228">
        <v>1</v>
      </c>
      <c r="O27" s="233">
        <f t="shared" si="0"/>
        <v>637.70000000000005</v>
      </c>
      <c r="P27" s="229">
        <v>193</v>
      </c>
      <c r="Q27" s="4"/>
      <c r="R27" s="410"/>
      <c r="S27" s="4"/>
      <c r="T27" s="410"/>
    </row>
    <row r="28" spans="1:20" ht="30" customHeight="1">
      <c r="A28" s="41">
        <v>1</v>
      </c>
      <c r="B28" s="42" t="s">
        <v>25</v>
      </c>
      <c r="C28" s="362" t="s">
        <v>1074</v>
      </c>
      <c r="D28" s="362" t="s">
        <v>1027</v>
      </c>
      <c r="E28" s="362" t="s">
        <v>653</v>
      </c>
      <c r="F28" s="366" t="s">
        <v>670</v>
      </c>
      <c r="G28" s="362" t="s">
        <v>1075</v>
      </c>
      <c r="H28" s="375" t="s">
        <v>30</v>
      </c>
      <c r="I28" s="227">
        <v>4.22</v>
      </c>
      <c r="J28" s="228">
        <v>2.0099999999999998</v>
      </c>
      <c r="K28" s="228">
        <v>0.88</v>
      </c>
      <c r="L28" s="228">
        <v>0</v>
      </c>
      <c r="M28" s="228">
        <v>2.1</v>
      </c>
      <c r="N28" s="228">
        <v>0</v>
      </c>
      <c r="O28" s="233">
        <f t="shared" si="0"/>
        <v>562.65</v>
      </c>
      <c r="P28" s="229">
        <v>255</v>
      </c>
      <c r="Q28" s="4"/>
      <c r="R28" s="390"/>
      <c r="S28" s="4"/>
      <c r="T28" s="390"/>
    </row>
    <row r="29" spans="1:20" ht="30" customHeight="1">
      <c r="A29" s="41">
        <v>2</v>
      </c>
      <c r="B29" s="42" t="s">
        <v>31</v>
      </c>
      <c r="C29" s="362" t="s">
        <v>1046</v>
      </c>
      <c r="D29" s="362" t="s">
        <v>1076</v>
      </c>
      <c r="E29" s="362" t="s">
        <v>1077</v>
      </c>
      <c r="F29" s="366" t="s">
        <v>21</v>
      </c>
      <c r="G29" s="362" t="s">
        <v>309</v>
      </c>
      <c r="H29" s="365" t="s">
        <v>22</v>
      </c>
      <c r="I29" s="227">
        <v>4.8600000000000003</v>
      </c>
      <c r="J29" s="228">
        <v>2.2999999999999998</v>
      </c>
      <c r="K29" s="228">
        <v>1.45</v>
      </c>
      <c r="L29" s="228">
        <v>0</v>
      </c>
      <c r="M29" s="228">
        <v>2.2999999999999998</v>
      </c>
      <c r="N29" s="228">
        <v>1</v>
      </c>
      <c r="O29" s="233">
        <f t="shared" si="0"/>
        <v>712.45</v>
      </c>
      <c r="P29" s="229">
        <v>213</v>
      </c>
      <c r="Q29" s="4"/>
      <c r="R29" s="390"/>
      <c r="S29" s="4"/>
      <c r="T29" s="390"/>
    </row>
    <row r="30" spans="1:20" ht="30" customHeight="1" thickBot="1">
      <c r="A30" s="49">
        <v>3</v>
      </c>
      <c r="B30" s="50" t="s">
        <v>32</v>
      </c>
      <c r="C30" s="367" t="s">
        <v>55</v>
      </c>
      <c r="D30" s="367" t="s">
        <v>250</v>
      </c>
      <c r="E30" s="367" t="s">
        <v>251</v>
      </c>
      <c r="F30" s="369" t="s">
        <v>21</v>
      </c>
      <c r="G30" s="381" t="s">
        <v>1078</v>
      </c>
      <c r="H30" s="370" t="s">
        <v>22</v>
      </c>
      <c r="I30" s="227">
        <v>5.13</v>
      </c>
      <c r="J30" s="228">
        <v>2.7</v>
      </c>
      <c r="K30" s="228">
        <v>1.03</v>
      </c>
      <c r="L30" s="228">
        <v>0</v>
      </c>
      <c r="M30" s="228">
        <v>2.2000000000000002</v>
      </c>
      <c r="N30" s="228">
        <v>1</v>
      </c>
      <c r="O30" s="233">
        <f t="shared" si="0"/>
        <v>746.34999999999991</v>
      </c>
      <c r="P30" s="229">
        <v>259</v>
      </c>
      <c r="Q30" s="4"/>
      <c r="R30" s="390"/>
      <c r="S30" s="4"/>
      <c r="T30" s="390"/>
    </row>
    <row r="31" spans="1:20" ht="30" customHeight="1">
      <c r="A31" s="81">
        <v>6</v>
      </c>
      <c r="B31" s="63" t="s">
        <v>19</v>
      </c>
      <c r="C31" s="378" t="s">
        <v>253</v>
      </c>
      <c r="D31" s="378" t="s">
        <v>1026</v>
      </c>
      <c r="E31" s="378" t="s">
        <v>1079</v>
      </c>
      <c r="F31" s="379" t="s">
        <v>21</v>
      </c>
      <c r="G31" s="378" t="s">
        <v>310</v>
      </c>
      <c r="H31" s="380" t="s">
        <v>22</v>
      </c>
      <c r="I31" s="227">
        <v>5.68</v>
      </c>
      <c r="J31" s="228">
        <v>2.15</v>
      </c>
      <c r="K31" s="228">
        <v>1.26</v>
      </c>
      <c r="L31" s="228">
        <v>0</v>
      </c>
      <c r="M31" s="228">
        <v>2.2999999999999998</v>
      </c>
      <c r="N31" s="228">
        <v>1</v>
      </c>
      <c r="O31" s="233">
        <f t="shared" si="0"/>
        <v>753.84999999999991</v>
      </c>
      <c r="P31" s="229">
        <v>218</v>
      </c>
      <c r="Q31" s="4"/>
      <c r="R31" s="390"/>
      <c r="S31" s="4"/>
      <c r="T31" s="390"/>
    </row>
    <row r="32" spans="1:20" ht="30" customHeight="1">
      <c r="A32" s="41">
        <v>7</v>
      </c>
      <c r="B32" s="42" t="s">
        <v>23</v>
      </c>
      <c r="C32" s="411" t="s">
        <v>1080</v>
      </c>
      <c r="D32" s="412"/>
      <c r="E32" s="412"/>
      <c r="F32" s="412"/>
      <c r="G32" s="412"/>
      <c r="H32" s="413"/>
      <c r="I32" s="227">
        <v>3.15</v>
      </c>
      <c r="J32" s="228">
        <v>2.25</v>
      </c>
      <c r="K32" s="228">
        <v>1.3</v>
      </c>
      <c r="L32" s="228">
        <v>0</v>
      </c>
      <c r="M32" s="228">
        <v>2.5</v>
      </c>
      <c r="N32" s="228">
        <v>1</v>
      </c>
      <c r="O32" s="233">
        <f t="shared" si="0"/>
        <v>594.25</v>
      </c>
      <c r="P32" s="229">
        <v>375</v>
      </c>
      <c r="Q32" s="4"/>
      <c r="R32" s="390"/>
      <c r="S32" s="4"/>
      <c r="T32" s="390"/>
    </row>
    <row r="33" spans="1:20" ht="30" customHeight="1">
      <c r="A33" s="45">
        <v>8</v>
      </c>
      <c r="B33" s="42" t="s">
        <v>25</v>
      </c>
      <c r="C33" s="382" t="s">
        <v>241</v>
      </c>
      <c r="D33" s="382" t="s">
        <v>247</v>
      </c>
      <c r="E33" s="382" t="s">
        <v>1081</v>
      </c>
      <c r="F33" s="366" t="s">
        <v>1082</v>
      </c>
      <c r="G33" s="382" t="s">
        <v>1013</v>
      </c>
      <c r="H33" s="375" t="s">
        <v>30</v>
      </c>
      <c r="I33" s="227">
        <v>4</v>
      </c>
      <c r="J33" s="228">
        <v>2.2000000000000002</v>
      </c>
      <c r="K33" s="228">
        <v>1.92</v>
      </c>
      <c r="L33" s="228">
        <v>0</v>
      </c>
      <c r="M33" s="228">
        <v>2.2000000000000002</v>
      </c>
      <c r="N33" s="228">
        <v>0</v>
      </c>
      <c r="O33" s="233">
        <f t="shared" si="0"/>
        <v>592</v>
      </c>
      <c r="P33" s="229">
        <v>199</v>
      </c>
      <c r="Q33" s="4"/>
      <c r="R33" s="390"/>
      <c r="S33" s="4"/>
      <c r="T33" s="390"/>
    </row>
    <row r="34" spans="1:20" ht="30" customHeight="1">
      <c r="A34" s="41">
        <v>9</v>
      </c>
      <c r="B34" s="42" t="s">
        <v>31</v>
      </c>
      <c r="C34" s="366" t="s">
        <v>41</v>
      </c>
      <c r="D34" s="362" t="s">
        <v>252</v>
      </c>
      <c r="E34" s="362" t="s">
        <v>1018</v>
      </c>
      <c r="F34" s="366" t="s">
        <v>21</v>
      </c>
      <c r="G34" s="361" t="s">
        <v>1083</v>
      </c>
      <c r="H34" s="365" t="s">
        <v>1055</v>
      </c>
      <c r="I34" s="227">
        <v>4.67</v>
      </c>
      <c r="J34" s="228">
        <v>2.9</v>
      </c>
      <c r="K34" s="228">
        <v>1.64</v>
      </c>
      <c r="L34" s="228">
        <v>0.5</v>
      </c>
      <c r="M34" s="228">
        <v>2.2999999999999998</v>
      </c>
      <c r="N34" s="228">
        <v>1</v>
      </c>
      <c r="O34" s="233">
        <f t="shared" si="0"/>
        <v>823.9</v>
      </c>
      <c r="P34" s="229">
        <v>219</v>
      </c>
      <c r="Q34" s="4"/>
      <c r="R34" s="410"/>
      <c r="S34" s="4"/>
      <c r="T34" s="410"/>
    </row>
    <row r="35" spans="1:20" s="5" customFormat="1" ht="30" customHeight="1" thickBot="1">
      <c r="A35" s="49">
        <v>10</v>
      </c>
      <c r="B35" s="50" t="s">
        <v>32</v>
      </c>
      <c r="C35" s="369" t="s">
        <v>37</v>
      </c>
      <c r="D35" s="367" t="s">
        <v>1084</v>
      </c>
      <c r="E35" s="367" t="s">
        <v>248</v>
      </c>
      <c r="F35" s="369" t="s">
        <v>21</v>
      </c>
      <c r="G35" s="367" t="s">
        <v>249</v>
      </c>
      <c r="H35" s="370" t="s">
        <v>22</v>
      </c>
      <c r="I35" s="227">
        <v>4.28</v>
      </c>
      <c r="J35" s="228">
        <v>2.63</v>
      </c>
      <c r="K35" s="228">
        <v>1.45</v>
      </c>
      <c r="L35" s="228">
        <v>0</v>
      </c>
      <c r="M35" s="228">
        <v>2.2000000000000002</v>
      </c>
      <c r="N35" s="228">
        <v>1</v>
      </c>
      <c r="O35" s="233">
        <f t="shared" si="0"/>
        <v>692.1</v>
      </c>
      <c r="P35" s="229">
        <v>257</v>
      </c>
      <c r="Q35" s="4"/>
      <c r="R35" s="410"/>
      <c r="S35" s="4"/>
      <c r="T35" s="410"/>
    </row>
    <row r="36" spans="1:20" ht="30" customHeight="1">
      <c r="A36" s="62">
        <v>13</v>
      </c>
      <c r="B36" s="63" t="s">
        <v>19</v>
      </c>
      <c r="C36" s="379" t="s">
        <v>1085</v>
      </c>
      <c r="D36" s="378" t="s">
        <v>1086</v>
      </c>
      <c r="E36" s="378" t="s">
        <v>1087</v>
      </c>
      <c r="F36" s="379" t="s">
        <v>21</v>
      </c>
      <c r="G36" s="378" t="s">
        <v>1014</v>
      </c>
      <c r="H36" s="380" t="s">
        <v>22</v>
      </c>
      <c r="I36" s="227">
        <v>4</v>
      </c>
      <c r="J36" s="228">
        <v>3.04</v>
      </c>
      <c r="K36" s="228">
        <v>1.52</v>
      </c>
      <c r="L36" s="228">
        <v>0</v>
      </c>
      <c r="M36" s="228">
        <v>2.2999999999999998</v>
      </c>
      <c r="N36" s="228">
        <v>1</v>
      </c>
      <c r="O36" s="233">
        <f t="shared" si="0"/>
        <v>709.5</v>
      </c>
      <c r="P36" s="229">
        <v>212</v>
      </c>
      <c r="Q36" s="4"/>
      <c r="R36" s="410"/>
      <c r="S36" s="4"/>
      <c r="T36" s="410"/>
    </row>
    <row r="37" spans="1:20" s="5" customFormat="1" ht="30" customHeight="1" thickBot="1">
      <c r="A37" s="49">
        <v>14</v>
      </c>
      <c r="B37" s="50" t="s">
        <v>23</v>
      </c>
      <c r="C37" s="367" t="s">
        <v>241</v>
      </c>
      <c r="D37" s="369" t="s">
        <v>1088</v>
      </c>
      <c r="E37" s="367" t="s">
        <v>512</v>
      </c>
      <c r="F37" s="369" t="s">
        <v>21</v>
      </c>
      <c r="G37" s="367" t="s">
        <v>245</v>
      </c>
      <c r="H37" s="383" t="s">
        <v>22</v>
      </c>
      <c r="I37" s="227">
        <v>4.17</v>
      </c>
      <c r="J37" s="228">
        <v>2.23</v>
      </c>
      <c r="K37" s="228">
        <v>1.9</v>
      </c>
      <c r="L37" s="228">
        <v>0</v>
      </c>
      <c r="M37" s="228">
        <v>2.2000000000000002</v>
      </c>
      <c r="N37" s="228">
        <v>1</v>
      </c>
      <c r="O37" s="233">
        <f t="shared" si="0"/>
        <v>665.65</v>
      </c>
      <c r="P37" s="229">
        <v>264</v>
      </c>
      <c r="Q37" s="4"/>
      <c r="R37" s="410"/>
      <c r="S37" s="4"/>
      <c r="T37" s="410"/>
    </row>
    <row r="38" spans="1:20" s="237" customFormat="1" ht="27.75" customHeight="1">
      <c r="A38" s="423" t="s">
        <v>57</v>
      </c>
      <c r="B38" s="424"/>
      <c r="C38" s="424"/>
      <c r="D38" s="424"/>
      <c r="E38" s="424"/>
      <c r="F38" s="424"/>
      <c r="G38" s="424"/>
      <c r="H38" s="424"/>
      <c r="I38" s="385">
        <f>SUM(I7:I37)/31</f>
        <v>4.4554838709677416</v>
      </c>
      <c r="J38" s="385">
        <f>SUM(J7:J37)/31</f>
        <v>2.4648387096774198</v>
      </c>
      <c r="K38" s="385">
        <f t="shared" ref="K38:O38" si="1">SUM(K7:K37)/31</f>
        <v>1.3946774193548384</v>
      </c>
      <c r="L38" s="385">
        <v>0.5</v>
      </c>
      <c r="M38" s="385">
        <f t="shared" si="1"/>
        <v>2.3129032258064517</v>
      </c>
      <c r="N38" s="385">
        <f t="shared" si="1"/>
        <v>0.80645161290322576</v>
      </c>
      <c r="O38" s="386">
        <f t="shared" si="1"/>
        <v>691.33951612903229</v>
      </c>
      <c r="P38" s="425" t="s">
        <v>61</v>
      </c>
      <c r="Q38" s="235"/>
      <c r="R38" s="236"/>
      <c r="S38" s="235"/>
      <c r="T38" s="236"/>
    </row>
    <row r="39" spans="1:20" ht="33" customHeight="1">
      <c r="A39" s="427" t="s">
        <v>1089</v>
      </c>
      <c r="B39" s="428"/>
      <c r="C39" s="428"/>
      <c r="D39" s="428"/>
      <c r="E39" s="428"/>
      <c r="F39" s="428"/>
      <c r="G39" s="429" t="s">
        <v>58</v>
      </c>
      <c r="H39" s="429"/>
      <c r="I39" s="430" t="s">
        <v>59</v>
      </c>
      <c r="J39" s="430"/>
      <c r="K39" s="430"/>
      <c r="L39" s="431" t="s">
        <v>60</v>
      </c>
      <c r="M39" s="431"/>
      <c r="N39" s="431"/>
      <c r="O39" s="431"/>
      <c r="P39" s="426"/>
      <c r="Q39" s="4"/>
      <c r="R39" s="3"/>
      <c r="S39" s="4"/>
      <c r="T39" s="3"/>
    </row>
    <row r="40" spans="1:20" ht="25.5">
      <c r="A40" s="435" t="s">
        <v>62</v>
      </c>
      <c r="B40" s="436"/>
      <c r="C40" s="436"/>
      <c r="D40" s="436" t="s">
        <v>63</v>
      </c>
      <c r="E40" s="436" t="s">
        <v>64</v>
      </c>
      <c r="F40" s="436" t="s">
        <v>65</v>
      </c>
      <c r="G40" s="437" t="s">
        <v>66</v>
      </c>
      <c r="H40" s="437" t="s">
        <v>67</v>
      </c>
      <c r="I40" s="439" t="s">
        <v>68</v>
      </c>
      <c r="J40" s="439"/>
      <c r="K40" s="439"/>
      <c r="L40" s="439" t="s">
        <v>69</v>
      </c>
      <c r="M40" s="439"/>
      <c r="N40" s="439" t="s">
        <v>70</v>
      </c>
      <c r="O40" s="439"/>
      <c r="P40" s="440">
        <f>SUM(P7:P37)/31</f>
        <v>240.83870967741936</v>
      </c>
      <c r="Q40" s="2"/>
      <c r="R40" s="3"/>
      <c r="S40" s="3"/>
      <c r="T40" s="3"/>
    </row>
    <row r="41" spans="1:20" ht="25.5">
      <c r="A41" s="435"/>
      <c r="B41" s="436"/>
      <c r="C41" s="436"/>
      <c r="D41" s="436"/>
      <c r="E41" s="436"/>
      <c r="F41" s="436"/>
      <c r="G41" s="437"/>
      <c r="H41" s="437"/>
      <c r="I41" s="430" t="s">
        <v>71</v>
      </c>
      <c r="J41" s="430"/>
      <c r="K41" s="391" t="s">
        <v>72</v>
      </c>
      <c r="L41" s="439"/>
      <c r="M41" s="439"/>
      <c r="N41" s="439"/>
      <c r="O41" s="439"/>
      <c r="P41" s="440"/>
      <c r="Q41" s="2"/>
      <c r="R41" s="3"/>
      <c r="S41" s="3"/>
      <c r="T41" s="3"/>
    </row>
    <row r="42" spans="1:20" ht="26.25" thickBot="1">
      <c r="A42" s="432">
        <v>1</v>
      </c>
      <c r="B42" s="433"/>
      <c r="C42" s="433"/>
      <c r="D42" s="392">
        <v>5</v>
      </c>
      <c r="E42" s="392">
        <v>13</v>
      </c>
      <c r="F42" s="392">
        <v>12</v>
      </c>
      <c r="G42" s="384">
        <v>29</v>
      </c>
      <c r="H42" s="384">
        <v>2</v>
      </c>
      <c r="I42" s="434">
        <v>2</v>
      </c>
      <c r="J42" s="434"/>
      <c r="K42" s="393">
        <v>0</v>
      </c>
      <c r="L42" s="434">
        <v>5</v>
      </c>
      <c r="M42" s="434"/>
      <c r="N42" s="434">
        <v>5</v>
      </c>
      <c r="O42" s="434"/>
      <c r="P42" s="441"/>
      <c r="Q42" s="2"/>
      <c r="R42" s="3"/>
      <c r="S42" s="3"/>
      <c r="T42" s="3"/>
    </row>
    <row r="43" spans="1:20" ht="27.75">
      <c r="A43" s="394"/>
      <c r="B43" s="68" t="s">
        <v>1025</v>
      </c>
      <c r="C43" s="69"/>
      <c r="D43" s="70"/>
      <c r="E43" s="71"/>
      <c r="F43" s="72" t="s">
        <v>74</v>
      </c>
      <c r="G43" s="438" t="s">
        <v>75</v>
      </c>
      <c r="H43" s="401"/>
      <c r="I43" s="401"/>
      <c r="J43" s="401"/>
      <c r="K43" s="231"/>
      <c r="L43" s="231"/>
      <c r="M43" s="232"/>
      <c r="N43" s="232"/>
      <c r="O43" s="394"/>
      <c r="P43" s="394"/>
      <c r="Q43" s="3"/>
      <c r="R43" s="3"/>
      <c r="S43" s="3"/>
      <c r="T43" s="3"/>
    </row>
  </sheetData>
  <mergeCells count="60">
    <mergeCell ref="G43:J43"/>
    <mergeCell ref="I40:K40"/>
    <mergeCell ref="L40:M41"/>
    <mergeCell ref="N40:O41"/>
    <mergeCell ref="P40:P42"/>
    <mergeCell ref="I41:J41"/>
    <mergeCell ref="A42:C42"/>
    <mergeCell ref="I42:J42"/>
    <mergeCell ref="L42:M42"/>
    <mergeCell ref="N42:O42"/>
    <mergeCell ref="A40:C41"/>
    <mergeCell ref="D40:D41"/>
    <mergeCell ref="E40:E41"/>
    <mergeCell ref="F40:F41"/>
    <mergeCell ref="G40:G41"/>
    <mergeCell ref="H40:H41"/>
    <mergeCell ref="R36:R37"/>
    <mergeCell ref="T36:T37"/>
    <mergeCell ref="A38:H38"/>
    <mergeCell ref="P38:P39"/>
    <mergeCell ref="A39:F39"/>
    <mergeCell ref="G39:H39"/>
    <mergeCell ref="I39:K39"/>
    <mergeCell ref="L39:O39"/>
    <mergeCell ref="R26:R27"/>
    <mergeCell ref="T26:T27"/>
    <mergeCell ref="C27:H27"/>
    <mergeCell ref="C32:H32"/>
    <mergeCell ref="R34:R35"/>
    <mergeCell ref="T34:T35"/>
    <mergeCell ref="C18:H18"/>
    <mergeCell ref="R18:R21"/>
    <mergeCell ref="T18:T21"/>
    <mergeCell ref="C24:H24"/>
    <mergeCell ref="R24:R25"/>
    <mergeCell ref="T24:T25"/>
    <mergeCell ref="R12:R16"/>
    <mergeCell ref="T12:T16"/>
    <mergeCell ref="C13:H13"/>
    <mergeCell ref="G5:G6"/>
    <mergeCell ref="H5:H6"/>
    <mergeCell ref="I5:I6"/>
    <mergeCell ref="J5:J6"/>
    <mergeCell ref="K5:K6"/>
    <mergeCell ref="L5:L6"/>
    <mergeCell ref="M5:M6"/>
    <mergeCell ref="N5:N6"/>
    <mergeCell ref="R7:R11"/>
    <mergeCell ref="T7:T11"/>
    <mergeCell ref="C8:H8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F6"/>
  </mergeCells>
  <phoneticPr fontId="22" type="noConversion"/>
  <printOptions horizontalCentered="1"/>
  <pageMargins left="0.11811023622047245" right="0.11811023622047245" top="0" bottom="0.15748031496062992" header="0.31496062992125984" footer="0.11811023622047245"/>
  <pageSetup paperSize="9" scale="6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view="pageBreakPreview" zoomScale="50" zoomScaleNormal="70" zoomScaleSheetLayoutView="50" workbookViewId="0">
      <selection activeCell="U11" sqref="U11"/>
    </sheetView>
  </sheetViews>
  <sheetFormatPr defaultRowHeight="16.5"/>
  <cols>
    <col min="1" max="1" width="5.75" style="75" customWidth="1"/>
    <col min="2" max="2" width="5.125" style="75" customWidth="1"/>
    <col min="3" max="3" width="20.75" style="75" customWidth="1"/>
    <col min="4" max="4" width="17.875" style="75" customWidth="1"/>
    <col min="5" max="5" width="16.125" style="75" customWidth="1"/>
    <col min="6" max="6" width="16.625" style="75" customWidth="1"/>
    <col min="7" max="7" width="18.125" style="75" customWidth="1"/>
    <col min="8" max="8" width="13.75" style="75" customWidth="1"/>
    <col min="9" max="9" width="6.125" style="75" customWidth="1"/>
    <col min="10" max="10" width="5.875" style="75" customWidth="1"/>
    <col min="11" max="11" width="5.5" style="75" customWidth="1"/>
    <col min="12" max="12" width="7.125" style="75" customWidth="1"/>
    <col min="13" max="13" width="6.625" style="75" customWidth="1"/>
    <col min="14" max="14" width="6.375" style="75" customWidth="1"/>
    <col min="15" max="15" width="7.75" style="75" customWidth="1"/>
    <col min="16" max="16" width="12.625" style="75" customWidth="1"/>
    <col min="17" max="17" width="10" bestFit="1" customWidth="1"/>
    <col min="19" max="19" width="10" bestFit="1" customWidth="1"/>
  </cols>
  <sheetData>
    <row r="1" spans="1:23" ht="25.5">
      <c r="A1" s="400" t="s">
        <v>257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1"/>
      <c r="P1" s="402"/>
      <c r="Q1" s="3"/>
      <c r="R1" s="3"/>
      <c r="S1" s="3"/>
      <c r="T1" s="3"/>
      <c r="U1" s="3"/>
      <c r="V1" s="3"/>
      <c r="W1" s="3"/>
    </row>
    <row r="2" spans="1:23">
      <c r="A2" s="403" t="s">
        <v>547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2"/>
      <c r="Q2" s="3"/>
      <c r="R2" s="3"/>
      <c r="S2" s="3"/>
      <c r="T2" s="3"/>
      <c r="U2" s="3"/>
      <c r="V2" s="3"/>
      <c r="W2" s="3"/>
    </row>
    <row r="3" spans="1:23">
      <c r="A3" s="403" t="s">
        <v>553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2"/>
      <c r="Q3" s="3"/>
      <c r="R3" s="3"/>
      <c r="S3" s="3"/>
      <c r="T3" s="3"/>
      <c r="U3" s="3"/>
      <c r="V3" s="3"/>
      <c r="W3" s="3"/>
    </row>
    <row r="4" spans="1:23" ht="17.25" thickBot="1">
      <c r="A4" s="403" t="s">
        <v>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2"/>
      <c r="Q4" s="3"/>
      <c r="R4" s="3"/>
      <c r="S4" s="3"/>
      <c r="T4" s="3"/>
      <c r="U4" s="3"/>
      <c r="V4" s="3"/>
      <c r="W4" s="3"/>
    </row>
    <row r="5" spans="1:23" ht="28.5" customHeight="1">
      <c r="A5" s="444" t="s">
        <v>1</v>
      </c>
      <c r="B5" s="408" t="s">
        <v>2</v>
      </c>
      <c r="C5" s="408" t="s">
        <v>3</v>
      </c>
      <c r="D5" s="408" t="s">
        <v>4</v>
      </c>
      <c r="E5" s="408" t="s">
        <v>5</v>
      </c>
      <c r="F5" s="408" t="s">
        <v>6</v>
      </c>
      <c r="G5" s="414" t="s">
        <v>7</v>
      </c>
      <c r="H5" s="408" t="s">
        <v>8</v>
      </c>
      <c r="I5" s="446" t="s">
        <v>9</v>
      </c>
      <c r="J5" s="442" t="s">
        <v>10</v>
      </c>
      <c r="K5" s="442" t="s">
        <v>11</v>
      </c>
      <c r="L5" s="442" t="s">
        <v>12</v>
      </c>
      <c r="M5" s="442" t="s">
        <v>13</v>
      </c>
      <c r="N5" s="442" t="s">
        <v>14</v>
      </c>
      <c r="O5" s="33" t="s">
        <v>15</v>
      </c>
      <c r="P5" s="34" t="s">
        <v>16</v>
      </c>
      <c r="Q5" s="1"/>
      <c r="R5" s="3"/>
      <c r="S5" s="3"/>
      <c r="T5" s="3"/>
      <c r="U5" s="3"/>
      <c r="V5" s="3"/>
      <c r="W5" s="3"/>
    </row>
    <row r="6" spans="1:23" ht="28.5" customHeight="1" thickBot="1">
      <c r="A6" s="445"/>
      <c r="B6" s="409"/>
      <c r="C6" s="409"/>
      <c r="D6" s="409"/>
      <c r="E6" s="409"/>
      <c r="F6" s="409"/>
      <c r="G6" s="415"/>
      <c r="H6" s="409"/>
      <c r="I6" s="447"/>
      <c r="J6" s="443"/>
      <c r="K6" s="443"/>
      <c r="L6" s="443"/>
      <c r="M6" s="443"/>
      <c r="N6" s="443"/>
      <c r="O6" s="35" t="s">
        <v>17</v>
      </c>
      <c r="P6" s="36" t="s">
        <v>18</v>
      </c>
      <c r="Q6" s="1"/>
    </row>
    <row r="7" spans="1:23" ht="30" customHeight="1">
      <c r="A7" s="37">
        <v>1</v>
      </c>
      <c r="B7" s="38" t="s">
        <v>19</v>
      </c>
      <c r="C7" s="39" t="s">
        <v>325</v>
      </c>
      <c r="D7" s="39" t="s">
        <v>343</v>
      </c>
      <c r="E7" s="39" t="s">
        <v>326</v>
      </c>
      <c r="F7" s="39" t="s">
        <v>1011</v>
      </c>
      <c r="G7" s="39" t="s">
        <v>1019</v>
      </c>
      <c r="H7" s="40" t="s">
        <v>22</v>
      </c>
      <c r="I7" s="227">
        <v>4</v>
      </c>
      <c r="J7" s="228">
        <v>2.4</v>
      </c>
      <c r="K7" s="228">
        <v>1.43</v>
      </c>
      <c r="L7" s="228">
        <v>0</v>
      </c>
      <c r="M7" s="228">
        <v>2.5</v>
      </c>
      <c r="N7" s="228">
        <v>1</v>
      </c>
      <c r="O7" s="233">
        <f>I7*70+J7*75+K7*25+L7*150+M7*45+N7*60</f>
        <v>668.25</v>
      </c>
      <c r="P7" s="229">
        <v>294</v>
      </c>
      <c r="Q7" s="4"/>
      <c r="R7" s="410"/>
      <c r="S7" s="4"/>
      <c r="T7" s="410"/>
    </row>
    <row r="8" spans="1:23" ht="30" customHeight="1">
      <c r="A8" s="41">
        <v>2</v>
      </c>
      <c r="B8" s="42" t="s">
        <v>236</v>
      </c>
      <c r="C8" s="43" t="s">
        <v>327</v>
      </c>
      <c r="D8" s="43" t="s">
        <v>344</v>
      </c>
      <c r="E8" s="43" t="s">
        <v>244</v>
      </c>
      <c r="F8" s="43" t="s">
        <v>345</v>
      </c>
      <c r="G8" s="43" t="s">
        <v>230</v>
      </c>
      <c r="H8" s="44" t="s">
        <v>232</v>
      </c>
      <c r="I8" s="227">
        <v>4.5</v>
      </c>
      <c r="J8" s="228">
        <v>2.33</v>
      </c>
      <c r="K8" s="228">
        <v>1.31</v>
      </c>
      <c r="L8" s="228">
        <v>0</v>
      </c>
      <c r="M8" s="228">
        <v>2.4</v>
      </c>
      <c r="N8" s="228">
        <v>1</v>
      </c>
      <c r="O8" s="233">
        <f>I8*70+J8*75+K8*25+L8*150+M8*45+N8*60</f>
        <v>690.5</v>
      </c>
      <c r="P8" s="229">
        <v>166</v>
      </c>
      <c r="Q8" s="4"/>
      <c r="R8" s="410"/>
      <c r="S8" s="4"/>
      <c r="T8" s="410"/>
    </row>
    <row r="9" spans="1:23" ht="30" customHeight="1">
      <c r="A9" s="41">
        <v>4</v>
      </c>
      <c r="B9" s="42" t="s">
        <v>237</v>
      </c>
      <c r="C9" s="46" t="s">
        <v>328</v>
      </c>
      <c r="D9" s="46" t="s">
        <v>346</v>
      </c>
      <c r="E9" s="47" t="s">
        <v>329</v>
      </c>
      <c r="F9" s="46" t="s">
        <v>21</v>
      </c>
      <c r="G9" s="46" t="s">
        <v>29</v>
      </c>
      <c r="H9" s="48" t="s">
        <v>231</v>
      </c>
      <c r="I9" s="227">
        <v>4.49</v>
      </c>
      <c r="J9" s="228">
        <v>2.36</v>
      </c>
      <c r="K9" s="228">
        <v>1.04</v>
      </c>
      <c r="L9" s="228">
        <v>0</v>
      </c>
      <c r="M9" s="228">
        <v>2.2000000000000002</v>
      </c>
      <c r="N9" s="228">
        <v>1</v>
      </c>
      <c r="O9" s="233">
        <f t="shared" ref="O9:O17" si="0">I9*70+J9*75+K9*25+L9*150+M9*45+N9*60</f>
        <v>676.3</v>
      </c>
      <c r="P9" s="229">
        <v>280</v>
      </c>
      <c r="Q9" s="4"/>
      <c r="R9" s="410"/>
      <c r="S9" s="4"/>
      <c r="T9" s="410"/>
    </row>
    <row r="10" spans="1:23" ht="30" customHeight="1" thickBot="1">
      <c r="A10" s="49">
        <v>5</v>
      </c>
      <c r="B10" s="50" t="s">
        <v>32</v>
      </c>
      <c r="C10" s="51" t="s">
        <v>330</v>
      </c>
      <c r="D10" s="51" t="s">
        <v>347</v>
      </c>
      <c r="E10" s="52" t="s">
        <v>331</v>
      </c>
      <c r="F10" s="51" t="s">
        <v>21</v>
      </c>
      <c r="G10" s="51" t="s">
        <v>415</v>
      </c>
      <c r="H10" s="53" t="s">
        <v>22</v>
      </c>
      <c r="I10" s="227">
        <v>4.24</v>
      </c>
      <c r="J10" s="228">
        <v>0.54</v>
      </c>
      <c r="K10" s="228">
        <v>2</v>
      </c>
      <c r="L10" s="228">
        <v>0</v>
      </c>
      <c r="M10" s="228">
        <v>2.2999999999999998</v>
      </c>
      <c r="N10" s="228">
        <v>1</v>
      </c>
      <c r="O10" s="233">
        <f t="shared" si="0"/>
        <v>550.79999999999995</v>
      </c>
      <c r="P10" s="229">
        <v>266</v>
      </c>
      <c r="Q10" s="4"/>
      <c r="R10" s="410"/>
      <c r="S10" s="4"/>
      <c r="T10" s="410"/>
    </row>
    <row r="11" spans="1:23" ht="30" customHeight="1" thickBot="1">
      <c r="A11" s="37">
        <v>8</v>
      </c>
      <c r="B11" s="38" t="s">
        <v>19</v>
      </c>
      <c r="C11" s="39" t="s">
        <v>332</v>
      </c>
      <c r="D11" s="39" t="s">
        <v>348</v>
      </c>
      <c r="E11" s="39" t="s">
        <v>35</v>
      </c>
      <c r="F11" s="39" t="s">
        <v>21</v>
      </c>
      <c r="G11" s="39" t="s">
        <v>36</v>
      </c>
      <c r="H11" s="54" t="s">
        <v>22</v>
      </c>
      <c r="I11" s="227">
        <v>4</v>
      </c>
      <c r="J11" s="228">
        <v>0.98</v>
      </c>
      <c r="K11" s="228">
        <v>2.02</v>
      </c>
      <c r="L11" s="228">
        <v>0</v>
      </c>
      <c r="M11" s="228">
        <v>2.1</v>
      </c>
      <c r="N11" s="228">
        <v>1</v>
      </c>
      <c r="O11" s="233">
        <f t="shared" si="0"/>
        <v>558.5</v>
      </c>
      <c r="P11" s="229">
        <v>292</v>
      </c>
      <c r="Q11" s="4"/>
      <c r="R11" s="410"/>
      <c r="S11" s="4"/>
      <c r="T11" s="410"/>
    </row>
    <row r="12" spans="1:23" ht="30" customHeight="1">
      <c r="A12" s="45">
        <v>9</v>
      </c>
      <c r="B12" s="42" t="s">
        <v>23</v>
      </c>
      <c r="C12" s="43" t="s">
        <v>333</v>
      </c>
      <c r="D12" s="43" t="s">
        <v>349</v>
      </c>
      <c r="E12" s="43" t="s">
        <v>334</v>
      </c>
      <c r="F12" s="43" t="s">
        <v>345</v>
      </c>
      <c r="G12" s="43" t="s">
        <v>360</v>
      </c>
      <c r="H12" s="398" t="s">
        <v>22</v>
      </c>
      <c r="I12" s="227">
        <v>5.74</v>
      </c>
      <c r="J12" s="228">
        <v>2.35</v>
      </c>
      <c r="K12" s="228">
        <v>1.17</v>
      </c>
      <c r="L12" s="228">
        <v>0</v>
      </c>
      <c r="M12" s="228">
        <v>2.2000000000000002</v>
      </c>
      <c r="N12" s="228">
        <v>1</v>
      </c>
      <c r="O12" s="233">
        <f t="shared" si="0"/>
        <v>766.3</v>
      </c>
      <c r="P12" s="229">
        <v>222</v>
      </c>
      <c r="Q12" s="4"/>
      <c r="R12" s="410"/>
      <c r="S12" s="4"/>
      <c r="T12" s="410"/>
    </row>
    <row r="13" spans="1:23" ht="42">
      <c r="A13" s="45">
        <v>11</v>
      </c>
      <c r="B13" s="42" t="s">
        <v>31</v>
      </c>
      <c r="C13" s="46" t="s">
        <v>335</v>
      </c>
      <c r="D13" s="79" t="s">
        <v>539</v>
      </c>
      <c r="E13" s="46" t="s">
        <v>603</v>
      </c>
      <c r="F13" s="46" t="s">
        <v>345</v>
      </c>
      <c r="G13" s="46" t="s">
        <v>234</v>
      </c>
      <c r="H13" s="48" t="s">
        <v>1090</v>
      </c>
      <c r="I13" s="227">
        <v>5.13</v>
      </c>
      <c r="J13" s="228">
        <v>0.5</v>
      </c>
      <c r="K13" s="228">
        <v>1.29</v>
      </c>
      <c r="L13" s="228">
        <v>0.5</v>
      </c>
      <c r="M13" s="228">
        <v>2.5</v>
      </c>
      <c r="N13" s="228">
        <v>1</v>
      </c>
      <c r="O13" s="233">
        <f t="shared" si="0"/>
        <v>676.34999999999991</v>
      </c>
      <c r="P13" s="229">
        <v>245</v>
      </c>
      <c r="Q13" s="4"/>
      <c r="R13" s="410"/>
      <c r="S13" s="4"/>
      <c r="T13" s="410"/>
    </row>
    <row r="14" spans="1:23" ht="30" customHeight="1" thickBot="1">
      <c r="A14" s="55">
        <v>12</v>
      </c>
      <c r="B14" s="56" t="s">
        <v>32</v>
      </c>
      <c r="C14" s="57" t="s">
        <v>325</v>
      </c>
      <c r="D14" s="57" t="s">
        <v>350</v>
      </c>
      <c r="E14" s="57" t="s">
        <v>370</v>
      </c>
      <c r="F14" s="57" t="s">
        <v>345</v>
      </c>
      <c r="G14" s="57" t="s">
        <v>228</v>
      </c>
      <c r="H14" s="58" t="s">
        <v>22</v>
      </c>
      <c r="I14" s="227">
        <v>4.04</v>
      </c>
      <c r="J14" s="228">
        <v>1.51</v>
      </c>
      <c r="K14" s="228">
        <v>1.88</v>
      </c>
      <c r="L14" s="228">
        <v>0</v>
      </c>
      <c r="M14" s="228">
        <v>2.2000000000000002</v>
      </c>
      <c r="N14" s="228">
        <v>1</v>
      </c>
      <c r="O14" s="233">
        <f t="shared" si="0"/>
        <v>602.05000000000007</v>
      </c>
      <c r="P14" s="229">
        <v>201</v>
      </c>
      <c r="Q14" s="4"/>
      <c r="R14" s="410"/>
      <c r="S14" s="4"/>
      <c r="T14" s="410"/>
    </row>
    <row r="15" spans="1:23" ht="30" customHeight="1">
      <c r="A15" s="59">
        <v>15</v>
      </c>
      <c r="B15" s="38" t="s">
        <v>791</v>
      </c>
      <c r="C15" s="39" t="s">
        <v>328</v>
      </c>
      <c r="D15" s="39" t="s">
        <v>798</v>
      </c>
      <c r="E15" s="39" t="s">
        <v>513</v>
      </c>
      <c r="F15" s="39" t="s">
        <v>21</v>
      </c>
      <c r="G15" s="39" t="s">
        <v>794</v>
      </c>
      <c r="H15" s="54" t="s">
        <v>22</v>
      </c>
      <c r="I15" s="227">
        <v>4</v>
      </c>
      <c r="J15" s="228">
        <v>1.9</v>
      </c>
      <c r="K15" s="228">
        <v>1.88</v>
      </c>
      <c r="L15" s="228">
        <v>0</v>
      </c>
      <c r="M15" s="228">
        <v>2.2999999999999998</v>
      </c>
      <c r="N15" s="228">
        <v>1</v>
      </c>
      <c r="O15" s="233">
        <f t="shared" si="0"/>
        <v>633</v>
      </c>
      <c r="P15" s="229">
        <v>265</v>
      </c>
      <c r="Q15" s="4"/>
      <c r="R15" s="20"/>
      <c r="S15" s="4"/>
      <c r="T15" s="20"/>
    </row>
    <row r="16" spans="1:23" ht="30" customHeight="1">
      <c r="A16" s="45">
        <v>16</v>
      </c>
      <c r="B16" s="42" t="s">
        <v>792</v>
      </c>
      <c r="C16" s="43" t="s">
        <v>511</v>
      </c>
      <c r="D16" s="43" t="s">
        <v>351</v>
      </c>
      <c r="E16" s="43" t="s">
        <v>244</v>
      </c>
      <c r="F16" s="43" t="s">
        <v>345</v>
      </c>
      <c r="G16" s="43" t="s">
        <v>793</v>
      </c>
      <c r="H16" s="44" t="s">
        <v>235</v>
      </c>
      <c r="I16" s="227">
        <v>4.9000000000000004</v>
      </c>
      <c r="J16" s="228">
        <v>1.53</v>
      </c>
      <c r="K16" s="228">
        <v>1.2</v>
      </c>
      <c r="L16" s="228">
        <v>0</v>
      </c>
      <c r="M16" s="228">
        <v>2.5</v>
      </c>
      <c r="N16" s="228">
        <v>1</v>
      </c>
      <c r="O16" s="233">
        <f t="shared" si="0"/>
        <v>660.25</v>
      </c>
      <c r="P16" s="229">
        <v>221</v>
      </c>
      <c r="Q16" s="4"/>
      <c r="R16" s="410"/>
      <c r="S16" s="4"/>
      <c r="T16" s="410"/>
    </row>
    <row r="17" spans="1:20" ht="30" customHeight="1">
      <c r="A17" s="41">
        <v>18</v>
      </c>
      <c r="B17" s="42" t="s">
        <v>31</v>
      </c>
      <c r="C17" s="46" t="s">
        <v>44</v>
      </c>
      <c r="D17" s="46" t="s">
        <v>540</v>
      </c>
      <c r="E17" s="46" t="s">
        <v>199</v>
      </c>
      <c r="F17" s="46" t="s">
        <v>21</v>
      </c>
      <c r="G17" s="46" t="s">
        <v>47</v>
      </c>
      <c r="H17" s="60" t="s">
        <v>22</v>
      </c>
      <c r="I17" s="227">
        <v>5.67</v>
      </c>
      <c r="J17" s="228">
        <v>0.92</v>
      </c>
      <c r="K17" s="228">
        <v>0.99</v>
      </c>
      <c r="L17" s="228">
        <v>0</v>
      </c>
      <c r="M17" s="228">
        <v>2.5</v>
      </c>
      <c r="N17" s="228">
        <v>1</v>
      </c>
      <c r="O17" s="233">
        <f t="shared" si="0"/>
        <v>663.15</v>
      </c>
      <c r="P17" s="229">
        <v>245</v>
      </c>
      <c r="Q17" s="4"/>
      <c r="R17" s="410"/>
      <c r="S17" s="4"/>
      <c r="T17" s="410"/>
    </row>
    <row r="18" spans="1:20" ht="30" customHeight="1">
      <c r="A18" s="41">
        <v>19</v>
      </c>
      <c r="B18" s="42" t="s">
        <v>32</v>
      </c>
      <c r="C18" s="46" t="s">
        <v>315</v>
      </c>
      <c r="D18" s="46" t="s">
        <v>352</v>
      </c>
      <c r="E18" s="46" t="s">
        <v>316</v>
      </c>
      <c r="F18" s="46" t="s">
        <v>21</v>
      </c>
      <c r="G18" s="46" t="s">
        <v>51</v>
      </c>
      <c r="H18" s="48" t="s">
        <v>22</v>
      </c>
      <c r="I18" s="227">
        <v>4.0599999999999996</v>
      </c>
      <c r="J18" s="228">
        <v>0.82</v>
      </c>
      <c r="K18" s="228">
        <v>2.0750000000000002</v>
      </c>
      <c r="L18" s="228">
        <v>0</v>
      </c>
      <c r="M18" s="228">
        <v>2.1</v>
      </c>
      <c r="N18" s="228">
        <v>1</v>
      </c>
      <c r="O18" s="233">
        <f t="shared" ref="O18:O31" si="1">I19*70+J18*75+K18*25+L18*150+M18*45+N18*60</f>
        <v>586.375</v>
      </c>
      <c r="P18" s="229">
        <v>283</v>
      </c>
      <c r="Q18" s="4"/>
      <c r="R18" s="410"/>
      <c r="S18" s="4"/>
      <c r="T18" s="410"/>
    </row>
    <row r="19" spans="1:20" ht="30" customHeight="1" thickBot="1">
      <c r="A19" s="55">
        <v>20</v>
      </c>
      <c r="B19" s="56" t="s">
        <v>240</v>
      </c>
      <c r="C19" s="57" t="s">
        <v>317</v>
      </c>
      <c r="D19" s="57" t="s">
        <v>353</v>
      </c>
      <c r="E19" s="57" t="s">
        <v>318</v>
      </c>
      <c r="F19" s="57" t="s">
        <v>21</v>
      </c>
      <c r="G19" s="57" t="s">
        <v>1015</v>
      </c>
      <c r="H19" s="58" t="s">
        <v>22</v>
      </c>
      <c r="I19" s="227">
        <v>4.55</v>
      </c>
      <c r="J19" s="228">
        <v>1.27</v>
      </c>
      <c r="K19" s="228">
        <v>1.01</v>
      </c>
      <c r="L19" s="228">
        <v>0</v>
      </c>
      <c r="M19" s="228">
        <v>2.4</v>
      </c>
      <c r="N19" s="228">
        <v>1</v>
      </c>
      <c r="O19" s="233">
        <f t="shared" si="1"/>
        <v>612.59999999999991</v>
      </c>
      <c r="P19" s="229">
        <v>201</v>
      </c>
      <c r="Q19" s="4"/>
      <c r="R19" s="6"/>
      <c r="S19" s="4"/>
      <c r="T19" s="6"/>
    </row>
    <row r="20" spans="1:20" ht="30" customHeight="1">
      <c r="A20" s="59">
        <v>22</v>
      </c>
      <c r="B20" s="38" t="s">
        <v>534</v>
      </c>
      <c r="C20" s="82" t="s">
        <v>313</v>
      </c>
      <c r="D20" s="82" t="s">
        <v>355</v>
      </c>
      <c r="E20" s="82" t="s">
        <v>532</v>
      </c>
      <c r="F20" s="39" t="s">
        <v>21</v>
      </c>
      <c r="G20" s="82" t="s">
        <v>242</v>
      </c>
      <c r="H20" s="83" t="s">
        <v>22</v>
      </c>
      <c r="I20" s="227">
        <v>4.63</v>
      </c>
      <c r="J20" s="228">
        <v>1.46</v>
      </c>
      <c r="K20" s="228">
        <v>0.88</v>
      </c>
      <c r="L20" s="228">
        <v>0</v>
      </c>
      <c r="M20" s="228">
        <v>2.2000000000000002</v>
      </c>
      <c r="N20" s="228">
        <v>1</v>
      </c>
      <c r="O20" s="233">
        <f t="shared" si="1"/>
        <v>595</v>
      </c>
      <c r="P20" s="229">
        <v>235</v>
      </c>
      <c r="Q20" s="4"/>
      <c r="R20" s="27"/>
      <c r="S20" s="4"/>
      <c r="T20" s="27"/>
    </row>
    <row r="21" spans="1:20" ht="30" customHeight="1" thickBot="1">
      <c r="A21" s="84">
        <v>23</v>
      </c>
      <c r="B21" s="50" t="s">
        <v>847</v>
      </c>
      <c r="C21" s="85" t="s">
        <v>319</v>
      </c>
      <c r="D21" s="85" t="s">
        <v>354</v>
      </c>
      <c r="E21" s="85" t="s">
        <v>244</v>
      </c>
      <c r="F21" s="85" t="s">
        <v>21</v>
      </c>
      <c r="G21" s="85" t="s">
        <v>1016</v>
      </c>
      <c r="H21" s="86" t="s">
        <v>1090</v>
      </c>
      <c r="I21" s="227">
        <v>4.3499999999999996</v>
      </c>
      <c r="J21" s="228">
        <v>2.11</v>
      </c>
      <c r="K21" s="228">
        <v>1.33</v>
      </c>
      <c r="L21" s="228">
        <v>0.5</v>
      </c>
      <c r="M21" s="228">
        <v>2.4</v>
      </c>
      <c r="N21" s="228">
        <v>1</v>
      </c>
      <c r="O21" s="233">
        <f t="shared" si="1"/>
        <v>802</v>
      </c>
      <c r="P21" s="229">
        <v>239</v>
      </c>
      <c r="Q21" s="4"/>
      <c r="R21" s="27"/>
      <c r="S21" s="4"/>
      <c r="T21" s="27"/>
    </row>
    <row r="22" spans="1:20" ht="30" customHeight="1">
      <c r="A22" s="62">
        <v>29</v>
      </c>
      <c r="B22" s="63" t="s">
        <v>19</v>
      </c>
      <c r="C22" s="76" t="s">
        <v>39</v>
      </c>
      <c r="D22" s="76" t="s">
        <v>337</v>
      </c>
      <c r="E22" s="76" t="s">
        <v>1021</v>
      </c>
      <c r="F22" s="76" t="s">
        <v>21</v>
      </c>
      <c r="G22" s="76" t="s">
        <v>311</v>
      </c>
      <c r="H22" s="64" t="s">
        <v>235</v>
      </c>
      <c r="I22" s="227">
        <v>5.25</v>
      </c>
      <c r="J22" s="228">
        <v>1</v>
      </c>
      <c r="K22" s="228">
        <v>1.54</v>
      </c>
      <c r="L22" s="228">
        <v>0</v>
      </c>
      <c r="M22" s="228">
        <v>2.2000000000000002</v>
      </c>
      <c r="N22" s="228">
        <v>1</v>
      </c>
      <c r="O22" s="233">
        <f t="shared" si="1"/>
        <v>521.70000000000005</v>
      </c>
      <c r="P22" s="229">
        <v>268</v>
      </c>
      <c r="Q22" s="4"/>
      <c r="R22" s="410"/>
      <c r="S22" s="4"/>
      <c r="T22" s="410"/>
    </row>
    <row r="23" spans="1:20" s="5" customFormat="1" ht="30" customHeight="1">
      <c r="A23" s="41">
        <v>30</v>
      </c>
      <c r="B23" s="42" t="s">
        <v>238</v>
      </c>
      <c r="C23" s="43" t="s">
        <v>320</v>
      </c>
      <c r="D23" s="43" t="s">
        <v>356</v>
      </c>
      <c r="E23" s="43" t="s">
        <v>321</v>
      </c>
      <c r="F23" s="43" t="s">
        <v>357</v>
      </c>
      <c r="G23" s="43" t="s">
        <v>239</v>
      </c>
      <c r="H23" s="399" t="s">
        <v>231</v>
      </c>
      <c r="I23" s="227">
        <v>3.56</v>
      </c>
      <c r="J23" s="228">
        <v>1.88</v>
      </c>
      <c r="K23" s="228">
        <v>1.65</v>
      </c>
      <c r="L23" s="228">
        <v>0</v>
      </c>
      <c r="M23" s="228">
        <v>2.5</v>
      </c>
      <c r="N23" s="228">
        <v>1</v>
      </c>
      <c r="O23" s="233">
        <f t="shared" si="1"/>
        <v>694.95</v>
      </c>
      <c r="P23" s="229">
        <v>267</v>
      </c>
      <c r="Q23" s="4"/>
      <c r="R23" s="410"/>
      <c r="S23" s="4"/>
      <c r="T23" s="410"/>
    </row>
    <row r="24" spans="1:20" ht="30" customHeight="1">
      <c r="A24" s="41">
        <v>2</v>
      </c>
      <c r="B24" s="42" t="s">
        <v>31</v>
      </c>
      <c r="C24" s="46" t="s">
        <v>322</v>
      </c>
      <c r="D24" s="46" t="s">
        <v>358</v>
      </c>
      <c r="E24" s="46" t="s">
        <v>323</v>
      </c>
      <c r="F24" s="46" t="s">
        <v>21</v>
      </c>
      <c r="G24" s="46" t="s">
        <v>309</v>
      </c>
      <c r="H24" s="48" t="s">
        <v>22</v>
      </c>
      <c r="I24" s="227">
        <v>4.8600000000000003</v>
      </c>
      <c r="J24" s="228">
        <v>1.9</v>
      </c>
      <c r="K24" s="228">
        <v>1.5</v>
      </c>
      <c r="L24" s="228">
        <v>0</v>
      </c>
      <c r="M24" s="228">
        <v>2.1</v>
      </c>
      <c r="N24" s="228">
        <v>1</v>
      </c>
      <c r="O24" s="233">
        <f t="shared" si="1"/>
        <v>674</v>
      </c>
      <c r="P24" s="229">
        <v>256</v>
      </c>
      <c r="Q24" s="4"/>
      <c r="R24" s="6"/>
      <c r="S24" s="4"/>
      <c r="T24" s="6"/>
    </row>
    <row r="25" spans="1:20" ht="30" customHeight="1" thickBot="1">
      <c r="A25" s="49">
        <v>3</v>
      </c>
      <c r="B25" s="50" t="s">
        <v>32</v>
      </c>
      <c r="C25" s="51" t="s">
        <v>55</v>
      </c>
      <c r="D25" s="51" t="s">
        <v>341</v>
      </c>
      <c r="E25" s="51" t="s">
        <v>251</v>
      </c>
      <c r="F25" s="51" t="s">
        <v>21</v>
      </c>
      <c r="G25" s="51" t="s">
        <v>258</v>
      </c>
      <c r="H25" s="53" t="s">
        <v>22</v>
      </c>
      <c r="I25" s="227">
        <v>4.8499999999999996</v>
      </c>
      <c r="J25" s="228">
        <v>2.69</v>
      </c>
      <c r="K25" s="228">
        <v>1.25</v>
      </c>
      <c r="L25" s="228">
        <v>0</v>
      </c>
      <c r="M25" s="228">
        <v>2.2999999999999998</v>
      </c>
      <c r="N25" s="228">
        <v>1</v>
      </c>
      <c r="O25" s="233">
        <f t="shared" si="1"/>
        <v>764.7</v>
      </c>
      <c r="P25" s="229">
        <v>287</v>
      </c>
      <c r="Q25" s="4"/>
      <c r="R25" s="6"/>
      <c r="S25" s="4"/>
      <c r="T25" s="6"/>
    </row>
    <row r="26" spans="1:20" ht="30" customHeight="1" thickBot="1">
      <c r="A26" s="81">
        <v>6</v>
      </c>
      <c r="B26" s="63" t="s">
        <v>19</v>
      </c>
      <c r="C26" s="76" t="s">
        <v>324</v>
      </c>
      <c r="D26" s="76" t="s">
        <v>533</v>
      </c>
      <c r="E26" s="76" t="s">
        <v>537</v>
      </c>
      <c r="F26" s="76" t="s">
        <v>21</v>
      </c>
      <c r="G26" s="76" t="s">
        <v>310</v>
      </c>
      <c r="H26" s="64" t="s">
        <v>22</v>
      </c>
      <c r="I26" s="227">
        <v>5.26</v>
      </c>
      <c r="J26" s="228">
        <v>1.23</v>
      </c>
      <c r="K26" s="228">
        <v>1.26</v>
      </c>
      <c r="L26" s="228">
        <v>0</v>
      </c>
      <c r="M26" s="228">
        <v>2.2000000000000002</v>
      </c>
      <c r="N26" s="228">
        <v>1</v>
      </c>
      <c r="O26" s="233">
        <f t="shared" si="1"/>
        <v>503.25</v>
      </c>
      <c r="P26" s="229">
        <v>245</v>
      </c>
      <c r="Q26" s="4"/>
      <c r="R26" s="6"/>
      <c r="S26" s="4"/>
      <c r="T26" s="6"/>
    </row>
    <row r="27" spans="1:20" ht="30" customHeight="1">
      <c r="A27" s="77">
        <v>7</v>
      </c>
      <c r="B27" s="78" t="s">
        <v>23</v>
      </c>
      <c r="C27" s="43" t="s">
        <v>510</v>
      </c>
      <c r="D27" s="43" t="s">
        <v>359</v>
      </c>
      <c r="E27" s="61" t="s">
        <v>336</v>
      </c>
      <c r="F27" s="43" t="s">
        <v>21</v>
      </c>
      <c r="G27" s="43" t="s">
        <v>246</v>
      </c>
      <c r="H27" s="399" t="s">
        <v>22</v>
      </c>
      <c r="I27" s="227">
        <v>3.15</v>
      </c>
      <c r="J27" s="228">
        <v>0.82</v>
      </c>
      <c r="K27" s="228">
        <v>1.62</v>
      </c>
      <c r="L27" s="228">
        <v>0</v>
      </c>
      <c r="M27" s="228">
        <v>2.5</v>
      </c>
      <c r="N27" s="228">
        <v>1</v>
      </c>
      <c r="O27" s="233">
        <f t="shared" si="1"/>
        <v>601.4</v>
      </c>
      <c r="P27" s="229">
        <v>201</v>
      </c>
      <c r="Q27" s="4"/>
      <c r="R27" s="6"/>
      <c r="S27" s="4"/>
      <c r="T27" s="6"/>
    </row>
    <row r="28" spans="1:20" ht="30" customHeight="1">
      <c r="A28" s="41">
        <v>9</v>
      </c>
      <c r="B28" s="42" t="s">
        <v>31</v>
      </c>
      <c r="C28" s="46" t="s">
        <v>41</v>
      </c>
      <c r="D28" s="46" t="s">
        <v>338</v>
      </c>
      <c r="E28" s="46" t="s">
        <v>1018</v>
      </c>
      <c r="F28" s="46" t="s">
        <v>21</v>
      </c>
      <c r="G28" s="46" t="s">
        <v>254</v>
      </c>
      <c r="H28" s="48" t="s">
        <v>1091</v>
      </c>
      <c r="I28" s="227">
        <v>4.67</v>
      </c>
      <c r="J28" s="228">
        <v>1.43</v>
      </c>
      <c r="K28" s="228">
        <v>1.95</v>
      </c>
      <c r="L28" s="228">
        <v>0.5</v>
      </c>
      <c r="M28" s="228">
        <v>2.2000000000000002</v>
      </c>
      <c r="N28" s="228">
        <v>1</v>
      </c>
      <c r="O28" s="233">
        <f t="shared" si="1"/>
        <v>724.6</v>
      </c>
      <c r="P28" s="229">
        <v>221</v>
      </c>
      <c r="Q28" s="4"/>
      <c r="R28" s="410"/>
      <c r="S28" s="4"/>
      <c r="T28" s="410"/>
    </row>
    <row r="29" spans="1:20" s="5" customFormat="1" ht="30" customHeight="1" thickBot="1">
      <c r="A29" s="49">
        <v>10</v>
      </c>
      <c r="B29" s="50" t="s">
        <v>32</v>
      </c>
      <c r="C29" s="51" t="s">
        <v>37</v>
      </c>
      <c r="D29" s="51" t="s">
        <v>339</v>
      </c>
      <c r="E29" s="51" t="s">
        <v>248</v>
      </c>
      <c r="F29" s="51" t="s">
        <v>21</v>
      </c>
      <c r="G29" s="51" t="s">
        <v>249</v>
      </c>
      <c r="H29" s="53" t="s">
        <v>22</v>
      </c>
      <c r="I29" s="227">
        <v>4.78</v>
      </c>
      <c r="J29" s="228">
        <v>2.06</v>
      </c>
      <c r="K29" s="228">
        <v>1.35</v>
      </c>
      <c r="L29" s="228">
        <v>0</v>
      </c>
      <c r="M29" s="228">
        <v>2.1</v>
      </c>
      <c r="N29" s="228">
        <v>1</v>
      </c>
      <c r="O29" s="233">
        <f t="shared" si="1"/>
        <v>622.75</v>
      </c>
      <c r="P29" s="229">
        <v>205</v>
      </c>
      <c r="Q29" s="4"/>
      <c r="R29" s="410"/>
      <c r="S29" s="4"/>
      <c r="T29" s="410"/>
    </row>
    <row r="30" spans="1:20" ht="30" customHeight="1">
      <c r="A30" s="37">
        <v>13</v>
      </c>
      <c r="B30" s="38" t="s">
        <v>19</v>
      </c>
      <c r="C30" s="39" t="s">
        <v>340</v>
      </c>
      <c r="D30" s="39" t="s">
        <v>341</v>
      </c>
      <c r="E30" s="76" t="s">
        <v>833</v>
      </c>
      <c r="F30" s="39" t="s">
        <v>21</v>
      </c>
      <c r="G30" s="39" t="s">
        <v>1036</v>
      </c>
      <c r="H30" s="54" t="s">
        <v>22</v>
      </c>
      <c r="I30" s="227">
        <v>4</v>
      </c>
      <c r="J30" s="228">
        <v>4.93</v>
      </c>
      <c r="K30" s="228">
        <v>1.5</v>
      </c>
      <c r="L30" s="228">
        <v>0</v>
      </c>
      <c r="M30" s="228">
        <v>2.2999999999999998</v>
      </c>
      <c r="N30" s="228">
        <v>1</v>
      </c>
      <c r="O30" s="233">
        <f t="shared" si="1"/>
        <v>862.65</v>
      </c>
      <c r="P30" s="229">
        <v>238</v>
      </c>
      <c r="Q30" s="4"/>
      <c r="R30" s="410"/>
      <c r="S30" s="4"/>
      <c r="T30" s="410"/>
    </row>
    <row r="31" spans="1:20" s="5" customFormat="1" ht="30" customHeight="1" thickBot="1">
      <c r="A31" s="49">
        <v>14</v>
      </c>
      <c r="B31" s="50" t="s">
        <v>23</v>
      </c>
      <c r="C31" s="51" t="s">
        <v>1017</v>
      </c>
      <c r="D31" s="51" t="s">
        <v>342</v>
      </c>
      <c r="E31" s="51" t="s">
        <v>512</v>
      </c>
      <c r="F31" s="51" t="s">
        <v>21</v>
      </c>
      <c r="G31" s="51" t="s">
        <v>245</v>
      </c>
      <c r="H31" s="65" t="s">
        <v>22</v>
      </c>
      <c r="I31" s="227">
        <v>4.17</v>
      </c>
      <c r="J31" s="228">
        <v>2.23</v>
      </c>
      <c r="K31" s="228">
        <v>1.85</v>
      </c>
      <c r="L31" s="228">
        <v>0</v>
      </c>
      <c r="M31" s="228">
        <v>2.2000000000000002</v>
      </c>
      <c r="N31" s="228">
        <v>1</v>
      </c>
      <c r="O31" s="233">
        <f t="shared" si="1"/>
        <v>688.48</v>
      </c>
      <c r="P31" s="229">
        <v>289</v>
      </c>
      <c r="Q31" s="4"/>
      <c r="R31" s="410"/>
      <c r="S31" s="4"/>
      <c r="T31" s="410"/>
    </row>
    <row r="32" spans="1:20" s="240" customFormat="1" ht="32.25" customHeight="1">
      <c r="A32" s="448" t="s">
        <v>57</v>
      </c>
      <c r="B32" s="449"/>
      <c r="C32" s="449"/>
      <c r="D32" s="449"/>
      <c r="E32" s="449"/>
      <c r="F32" s="449"/>
      <c r="G32" s="449"/>
      <c r="H32" s="449"/>
      <c r="I32" s="234">
        <f>SUM(I7:I31)/25</f>
        <v>4.5140000000000002</v>
      </c>
      <c r="J32" s="234">
        <f>SUM(J7:J31)/25</f>
        <v>1.726</v>
      </c>
      <c r="K32" s="234">
        <f t="shared" ref="K32:O32" si="2">SUM(K7:K31)/25</f>
        <v>1.4790000000000001</v>
      </c>
      <c r="L32" s="234">
        <f t="shared" si="2"/>
        <v>0.06</v>
      </c>
      <c r="M32" s="234">
        <f t="shared" si="2"/>
        <v>2.2960000000000003</v>
      </c>
      <c r="N32" s="234">
        <f t="shared" si="2"/>
        <v>1</v>
      </c>
      <c r="O32" s="234">
        <f t="shared" si="2"/>
        <v>655.99620000000004</v>
      </c>
      <c r="P32" s="450" t="s">
        <v>61</v>
      </c>
      <c r="Q32" s="238"/>
      <c r="R32" s="239"/>
      <c r="S32" s="238"/>
      <c r="T32" s="239"/>
    </row>
    <row r="33" spans="1:20" ht="21">
      <c r="A33" s="452" t="s">
        <v>256</v>
      </c>
      <c r="B33" s="453"/>
      <c r="C33" s="453"/>
      <c r="D33" s="453"/>
      <c r="E33" s="453"/>
      <c r="F33" s="453"/>
      <c r="G33" s="454" t="s">
        <v>58</v>
      </c>
      <c r="H33" s="454"/>
      <c r="I33" s="455" t="s">
        <v>59</v>
      </c>
      <c r="J33" s="455"/>
      <c r="K33" s="455"/>
      <c r="L33" s="456" t="s">
        <v>60</v>
      </c>
      <c r="M33" s="456"/>
      <c r="N33" s="456"/>
      <c r="O33" s="456"/>
      <c r="P33" s="451"/>
      <c r="Q33" s="4"/>
      <c r="R33" s="3"/>
      <c r="S33" s="4"/>
      <c r="T33" s="3"/>
    </row>
    <row r="34" spans="1:20" ht="19.5">
      <c r="A34" s="461" t="s">
        <v>62</v>
      </c>
      <c r="B34" s="462"/>
      <c r="C34" s="462"/>
      <c r="D34" s="462" t="s">
        <v>63</v>
      </c>
      <c r="E34" s="462" t="s">
        <v>64</v>
      </c>
      <c r="F34" s="462" t="s">
        <v>65</v>
      </c>
      <c r="G34" s="517" t="s">
        <v>66</v>
      </c>
      <c r="H34" s="462" t="s">
        <v>67</v>
      </c>
      <c r="I34" s="464" t="s">
        <v>68</v>
      </c>
      <c r="J34" s="464"/>
      <c r="K34" s="464"/>
      <c r="L34" s="464" t="s">
        <v>69</v>
      </c>
      <c r="M34" s="464"/>
      <c r="N34" s="464" t="s">
        <v>70</v>
      </c>
      <c r="O34" s="464"/>
      <c r="P34" s="440">
        <f>SUM(P7:P31)/25</f>
        <v>245.28</v>
      </c>
      <c r="Q34" s="2"/>
      <c r="R34" s="3"/>
      <c r="S34" s="3"/>
      <c r="T34" s="3"/>
    </row>
    <row r="35" spans="1:20" ht="19.5">
      <c r="A35" s="461"/>
      <c r="B35" s="462"/>
      <c r="C35" s="462"/>
      <c r="D35" s="462"/>
      <c r="E35" s="462"/>
      <c r="F35" s="462"/>
      <c r="G35" s="517"/>
      <c r="H35" s="462"/>
      <c r="I35" s="457" t="s">
        <v>71</v>
      </c>
      <c r="J35" s="457"/>
      <c r="K35" s="66" t="s">
        <v>72</v>
      </c>
      <c r="L35" s="464"/>
      <c r="M35" s="464"/>
      <c r="N35" s="464"/>
      <c r="O35" s="464"/>
      <c r="P35" s="440"/>
      <c r="Q35" s="2"/>
      <c r="R35" s="3"/>
      <c r="S35" s="3"/>
      <c r="T35" s="3"/>
    </row>
    <row r="36" spans="1:20" s="148" customFormat="1" ht="20.25" thickBot="1">
      <c r="A36" s="458">
        <v>25</v>
      </c>
      <c r="B36" s="459"/>
      <c r="C36" s="459"/>
      <c r="D36" s="241">
        <v>0</v>
      </c>
      <c r="E36" s="241">
        <v>0</v>
      </c>
      <c r="F36" s="241">
        <v>0</v>
      </c>
      <c r="G36" s="397">
        <v>0</v>
      </c>
      <c r="H36" s="241">
        <v>0</v>
      </c>
      <c r="I36" s="460">
        <v>0</v>
      </c>
      <c r="J36" s="460"/>
      <c r="K36" s="230">
        <v>1</v>
      </c>
      <c r="L36" s="460">
        <v>4</v>
      </c>
      <c r="M36" s="460"/>
      <c r="N36" s="460">
        <v>5</v>
      </c>
      <c r="O36" s="460"/>
      <c r="P36" s="441"/>
      <c r="Q36" s="2"/>
      <c r="R36" s="242"/>
      <c r="S36" s="242"/>
      <c r="T36" s="242"/>
    </row>
    <row r="37" spans="1:20" ht="27.75">
      <c r="A37" s="67"/>
      <c r="B37" s="80" t="s">
        <v>73</v>
      </c>
      <c r="C37" s="69"/>
      <c r="D37" s="70"/>
      <c r="E37" s="71"/>
      <c r="F37" s="72" t="s">
        <v>74</v>
      </c>
      <c r="G37" s="438" t="s">
        <v>75</v>
      </c>
      <c r="H37" s="401"/>
      <c r="I37" s="401"/>
      <c r="J37" s="401"/>
      <c r="K37" s="71"/>
      <c r="L37" s="71"/>
      <c r="M37" s="73"/>
      <c r="N37" s="74"/>
      <c r="O37" s="67"/>
      <c r="P37" s="67"/>
      <c r="Q37" s="3"/>
      <c r="R37" s="3"/>
      <c r="S37" s="3"/>
      <c r="T37" s="3"/>
    </row>
    <row r="38" spans="1:20">
      <c r="A38" s="67"/>
      <c r="B38" s="463" t="s">
        <v>76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67"/>
      <c r="P38" s="67"/>
      <c r="Q38" s="3"/>
      <c r="R38" s="3"/>
      <c r="S38" s="3"/>
      <c r="T38" s="3"/>
    </row>
    <row r="39" spans="1:20">
      <c r="A39" s="67"/>
      <c r="B39" s="463" t="s">
        <v>77</v>
      </c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67"/>
      <c r="P39" s="67"/>
      <c r="Q39" s="3"/>
      <c r="R39" s="3"/>
      <c r="S39" s="3"/>
      <c r="T39" s="3"/>
    </row>
  </sheetData>
  <mergeCells count="54">
    <mergeCell ref="G37:J37"/>
    <mergeCell ref="B38:N38"/>
    <mergeCell ref="B39:N39"/>
    <mergeCell ref="I34:K34"/>
    <mergeCell ref="L34:M35"/>
    <mergeCell ref="N34:O35"/>
    <mergeCell ref="P34:P36"/>
    <mergeCell ref="I35:J35"/>
    <mergeCell ref="A36:C36"/>
    <mergeCell ref="I36:J36"/>
    <mergeCell ref="L36:M36"/>
    <mergeCell ref="N36:O36"/>
    <mergeCell ref="A34:C35"/>
    <mergeCell ref="D34:D35"/>
    <mergeCell ref="E34:E35"/>
    <mergeCell ref="F34:F35"/>
    <mergeCell ref="G34:G35"/>
    <mergeCell ref="H34:H35"/>
    <mergeCell ref="R30:R31"/>
    <mergeCell ref="T30:T31"/>
    <mergeCell ref="A32:H32"/>
    <mergeCell ref="P32:P33"/>
    <mergeCell ref="A33:F33"/>
    <mergeCell ref="G33:H33"/>
    <mergeCell ref="I33:K33"/>
    <mergeCell ref="L33:O33"/>
    <mergeCell ref="R16:R18"/>
    <mergeCell ref="T16:T18"/>
    <mergeCell ref="R22:R23"/>
    <mergeCell ref="T22:T23"/>
    <mergeCell ref="R28:R29"/>
    <mergeCell ref="T28:T29"/>
    <mergeCell ref="M5:M6"/>
    <mergeCell ref="N5:N6"/>
    <mergeCell ref="R7:R10"/>
    <mergeCell ref="T7:T10"/>
    <mergeCell ref="R11:R14"/>
    <mergeCell ref="T11:T14"/>
    <mergeCell ref="L5:L6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rintOptions horizontalCentered="1" verticalCentered="1"/>
  <pageMargins left="0.11811023622047245" right="0.11811023622047245" top="0.15748031496062992" bottom="0.15748031496062992" header="0.31496062992125984" footer="0.11811023622047245"/>
  <pageSetup paperSize="9" scale="80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9"/>
  <sheetViews>
    <sheetView zoomScale="40" zoomScaleNormal="40" workbookViewId="0">
      <selection activeCell="H7" sqref="H7"/>
    </sheetView>
  </sheetViews>
  <sheetFormatPr defaultRowHeight="27.75"/>
  <cols>
    <col min="1" max="1" width="5.125" style="106" customWidth="1"/>
    <col min="2" max="2" width="20.875" style="106" customWidth="1"/>
    <col min="3" max="3" width="17.125" style="106" customWidth="1"/>
    <col min="4" max="5" width="10.625" style="106" customWidth="1"/>
    <col min="6" max="6" width="5.625" style="106" customWidth="1"/>
    <col min="7" max="7" width="16.25" style="106" customWidth="1"/>
    <col min="8" max="8" width="16.625" style="106" customWidth="1"/>
    <col min="9" max="10" width="10.625" style="106" customWidth="1"/>
    <col min="11" max="11" width="18.5" style="106" hidden="1" customWidth="1"/>
    <col min="12" max="12" width="17.75" style="106" hidden="1" customWidth="1"/>
    <col min="13" max="13" width="7.375" style="106" customWidth="1"/>
    <col min="14" max="15" width="19.375" style="106" customWidth="1"/>
    <col min="16" max="16" width="10.625" style="106" customWidth="1"/>
    <col min="17" max="17" width="7.5" style="106" customWidth="1"/>
    <col min="18" max="18" width="5.625" style="106" customWidth="1"/>
    <col min="19" max="19" width="19.375" style="106" customWidth="1"/>
    <col min="20" max="20" width="16.75" style="106" customWidth="1"/>
    <col min="21" max="21" width="10.625" style="106" customWidth="1"/>
    <col min="22" max="22" width="6.25" style="106" customWidth="1"/>
    <col min="23" max="23" width="17.25" style="106" hidden="1" customWidth="1"/>
    <col min="24" max="24" width="16.5" style="106" hidden="1" customWidth="1"/>
    <col min="25" max="25" width="5.625" style="106" customWidth="1"/>
    <col min="26" max="26" width="16.375" style="106" customWidth="1"/>
    <col min="27" max="27" width="23" style="106" customWidth="1"/>
    <col min="28" max="28" width="8.125" style="106" customWidth="1"/>
    <col min="29" max="29" width="6.25" style="106" customWidth="1"/>
    <col min="30" max="30" width="23.5" style="106" hidden="1" customWidth="1"/>
    <col min="31" max="31" width="7.125" style="106" customWidth="1"/>
    <col min="32" max="32" width="15.625" style="106" customWidth="1"/>
    <col min="33" max="33" width="25.5" style="106" customWidth="1"/>
    <col min="34" max="34" width="10.625" style="106" customWidth="1"/>
    <col min="35" max="35" width="8.75" style="106" customWidth="1"/>
    <col min="36" max="36" width="6.875" style="106" customWidth="1"/>
    <col min="37" max="37" width="15.5" style="106" customWidth="1"/>
    <col min="38" max="38" width="15.875" style="106" customWidth="1"/>
    <col min="39" max="39" width="10.125" style="106" customWidth="1"/>
    <col min="40" max="40" width="10" style="106" customWidth="1"/>
    <col min="41" max="41" width="24" style="106" hidden="1" customWidth="1"/>
    <col min="42" max="42" width="20.25" style="106" hidden="1" customWidth="1"/>
    <col min="43" max="43" width="8.875" style="106" customWidth="1"/>
    <col min="44" max="44" width="17.875" style="106" customWidth="1"/>
    <col min="45" max="45" width="18.75" style="106" customWidth="1"/>
    <col min="46" max="46" width="7.125" style="106" customWidth="1"/>
    <col min="47" max="47" width="7.25" style="106" customWidth="1"/>
    <col min="48" max="48" width="11.625" style="106" customWidth="1"/>
    <col min="49" max="49" width="16.25" style="106" customWidth="1"/>
    <col min="50" max="50" width="17" style="106" customWidth="1"/>
    <col min="51" max="51" width="10.125" style="106" customWidth="1"/>
    <col min="52" max="52" width="6.375" style="106" customWidth="1"/>
    <col min="53" max="53" width="16.375" style="18" hidden="1" customWidth="1"/>
    <col min="54" max="54" width="22.25" style="18" hidden="1" customWidth="1"/>
    <col min="55" max="55" width="10.625" style="12" customWidth="1"/>
  </cols>
  <sheetData>
    <row r="1" spans="1:59" ht="60" customHeight="1">
      <c r="A1" s="471">
        <v>43983</v>
      </c>
      <c r="B1" s="471"/>
      <c r="C1" s="471"/>
      <c r="D1" s="472">
        <f>A1</f>
        <v>43983</v>
      </c>
      <c r="E1" s="472"/>
      <c r="F1" s="465">
        <v>43983</v>
      </c>
      <c r="G1" s="465"/>
      <c r="H1" s="465"/>
      <c r="I1" s="468">
        <f>F1</f>
        <v>43983</v>
      </c>
      <c r="J1" s="476"/>
      <c r="K1" s="247"/>
      <c r="L1" s="250"/>
      <c r="M1" s="470">
        <v>43984</v>
      </c>
      <c r="N1" s="471"/>
      <c r="O1" s="471"/>
      <c r="P1" s="472">
        <f>M1</f>
        <v>43984</v>
      </c>
      <c r="Q1" s="472"/>
      <c r="R1" s="465">
        <v>43984</v>
      </c>
      <c r="S1" s="465"/>
      <c r="T1" s="465"/>
      <c r="U1" s="468">
        <f>R1</f>
        <v>43984</v>
      </c>
      <c r="V1" s="476"/>
      <c r="W1" s="255"/>
      <c r="X1" s="258"/>
      <c r="Y1" s="470">
        <v>43985</v>
      </c>
      <c r="Z1" s="471"/>
      <c r="AA1" s="471"/>
      <c r="AB1" s="472">
        <v>43621</v>
      </c>
      <c r="AC1" s="477"/>
      <c r="AD1" s="267"/>
      <c r="AE1" s="470">
        <v>43986</v>
      </c>
      <c r="AF1" s="471"/>
      <c r="AG1" s="471"/>
      <c r="AH1" s="472">
        <v>43622</v>
      </c>
      <c r="AI1" s="472"/>
      <c r="AJ1" s="465">
        <v>43986</v>
      </c>
      <c r="AK1" s="465"/>
      <c r="AL1" s="465"/>
      <c r="AM1" s="468">
        <v>43622</v>
      </c>
      <c r="AN1" s="476"/>
      <c r="AO1" s="256"/>
      <c r="AP1" s="259"/>
      <c r="AQ1" s="470">
        <v>43987</v>
      </c>
      <c r="AR1" s="471"/>
      <c r="AS1" s="471"/>
      <c r="AT1" s="472">
        <f>AQ1</f>
        <v>43987</v>
      </c>
      <c r="AU1" s="472"/>
      <c r="AV1" s="465">
        <v>43987</v>
      </c>
      <c r="AW1" s="465"/>
      <c r="AX1" s="465"/>
      <c r="AY1" s="468">
        <f>AV1</f>
        <v>43987</v>
      </c>
      <c r="AZ1" s="468"/>
      <c r="BA1" s="10"/>
      <c r="BB1" s="10"/>
    </row>
    <row r="2" spans="1:59" ht="60" customHeight="1">
      <c r="A2" s="469" t="s">
        <v>3</v>
      </c>
      <c r="B2" s="107" t="s">
        <v>243</v>
      </c>
      <c r="C2" s="108" t="s">
        <v>85</v>
      </c>
      <c r="D2" s="108">
        <v>65</v>
      </c>
      <c r="E2" s="108" t="s">
        <v>86</v>
      </c>
      <c r="F2" s="467" t="s">
        <v>3</v>
      </c>
      <c r="G2" s="107" t="s">
        <v>243</v>
      </c>
      <c r="H2" s="100" t="s">
        <v>85</v>
      </c>
      <c r="I2" s="100">
        <v>65</v>
      </c>
      <c r="J2" s="243" t="s">
        <v>86</v>
      </c>
      <c r="K2" s="248" t="s">
        <v>259</v>
      </c>
      <c r="L2" s="251" t="s">
        <v>259</v>
      </c>
      <c r="M2" s="466" t="s">
        <v>3</v>
      </c>
      <c r="N2" s="107" t="s">
        <v>260</v>
      </c>
      <c r="O2" s="109" t="s">
        <v>85</v>
      </c>
      <c r="P2" s="110">
        <v>80</v>
      </c>
      <c r="Q2" s="108" t="s">
        <v>86</v>
      </c>
      <c r="R2" s="467" t="s">
        <v>3</v>
      </c>
      <c r="S2" s="107" t="s">
        <v>260</v>
      </c>
      <c r="T2" s="111" t="s">
        <v>85</v>
      </c>
      <c r="U2" s="112">
        <v>80</v>
      </c>
      <c r="V2" s="253" t="s">
        <v>86</v>
      </c>
      <c r="W2" s="256" t="s">
        <v>874</v>
      </c>
      <c r="X2" s="259" t="s">
        <v>874</v>
      </c>
      <c r="Y2" s="466" t="s">
        <v>3</v>
      </c>
      <c r="Z2" s="107" t="s">
        <v>26</v>
      </c>
      <c r="AA2" s="108" t="s">
        <v>85</v>
      </c>
      <c r="AB2" s="108">
        <v>65</v>
      </c>
      <c r="AC2" s="261" t="s">
        <v>86</v>
      </c>
      <c r="AD2" s="268" t="s">
        <v>361</v>
      </c>
      <c r="AE2" s="466" t="s">
        <v>3</v>
      </c>
      <c r="AF2" s="107" t="s">
        <v>314</v>
      </c>
      <c r="AG2" s="108" t="s">
        <v>85</v>
      </c>
      <c r="AH2" s="108">
        <v>65</v>
      </c>
      <c r="AI2" s="108" t="s">
        <v>86</v>
      </c>
      <c r="AJ2" s="467" t="s">
        <v>3</v>
      </c>
      <c r="AK2" s="107" t="s">
        <v>314</v>
      </c>
      <c r="AL2" s="112" t="s">
        <v>85</v>
      </c>
      <c r="AM2" s="112">
        <v>65</v>
      </c>
      <c r="AN2" s="243" t="s">
        <v>86</v>
      </c>
      <c r="AO2" s="248" t="s">
        <v>361</v>
      </c>
      <c r="AP2" s="251" t="s">
        <v>361</v>
      </c>
      <c r="AQ2" s="274" t="s">
        <v>3</v>
      </c>
      <c r="AR2" s="107" t="s">
        <v>372</v>
      </c>
      <c r="AS2" s="108" t="s">
        <v>85</v>
      </c>
      <c r="AT2" s="108">
        <v>65</v>
      </c>
      <c r="AU2" s="108" t="s">
        <v>86</v>
      </c>
      <c r="AV2" s="113" t="s">
        <v>3</v>
      </c>
      <c r="AW2" s="107" t="s">
        <v>372</v>
      </c>
      <c r="AX2" s="112" t="s">
        <v>85</v>
      </c>
      <c r="AY2" s="112">
        <v>65</v>
      </c>
      <c r="AZ2" s="100" t="s">
        <v>86</v>
      </c>
      <c r="BA2" s="13" t="s">
        <v>361</v>
      </c>
      <c r="BB2" s="13" t="s">
        <v>361</v>
      </c>
    </row>
    <row r="3" spans="1:59" ht="60" customHeight="1">
      <c r="A3" s="469"/>
      <c r="B3" s="108"/>
      <c r="C3" s="108" t="s">
        <v>373</v>
      </c>
      <c r="D3" s="108">
        <v>15</v>
      </c>
      <c r="E3" s="108" t="s">
        <v>86</v>
      </c>
      <c r="F3" s="467"/>
      <c r="G3" s="100"/>
      <c r="H3" s="100" t="s">
        <v>373</v>
      </c>
      <c r="I3" s="100">
        <v>15</v>
      </c>
      <c r="J3" s="243" t="s">
        <v>86</v>
      </c>
      <c r="K3" s="249" t="s">
        <v>362</v>
      </c>
      <c r="L3" s="252" t="s">
        <v>362</v>
      </c>
      <c r="M3" s="466"/>
      <c r="N3" s="110"/>
      <c r="O3" s="109" t="s">
        <v>848</v>
      </c>
      <c r="P3" s="110">
        <v>25</v>
      </c>
      <c r="Q3" s="108" t="s">
        <v>86</v>
      </c>
      <c r="R3" s="467"/>
      <c r="S3" s="112"/>
      <c r="T3" s="111" t="s">
        <v>848</v>
      </c>
      <c r="U3" s="112">
        <v>25</v>
      </c>
      <c r="V3" s="253" t="s">
        <v>86</v>
      </c>
      <c r="W3" s="256">
        <v>0.25</v>
      </c>
      <c r="X3" s="259">
        <v>0.25</v>
      </c>
      <c r="Y3" s="466"/>
      <c r="Z3" s="108"/>
      <c r="AA3" s="108" t="s">
        <v>88</v>
      </c>
      <c r="AB3" s="108">
        <v>15</v>
      </c>
      <c r="AC3" s="261" t="s">
        <v>86</v>
      </c>
      <c r="AD3" s="269" t="s">
        <v>362</v>
      </c>
      <c r="AE3" s="466"/>
      <c r="AF3" s="108"/>
      <c r="AG3" s="108" t="s">
        <v>796</v>
      </c>
      <c r="AH3" s="108">
        <v>15</v>
      </c>
      <c r="AI3" s="108" t="s">
        <v>86</v>
      </c>
      <c r="AJ3" s="467"/>
      <c r="AK3" s="112"/>
      <c r="AL3" s="112" t="s">
        <v>796</v>
      </c>
      <c r="AM3" s="112">
        <v>15</v>
      </c>
      <c r="AN3" s="243" t="s">
        <v>86</v>
      </c>
      <c r="AO3" s="249" t="s">
        <v>362</v>
      </c>
      <c r="AP3" s="252" t="s">
        <v>362</v>
      </c>
      <c r="AQ3" s="274"/>
      <c r="AR3" s="108"/>
      <c r="AS3" s="108" t="s">
        <v>374</v>
      </c>
      <c r="AT3" s="108">
        <v>15</v>
      </c>
      <c r="AU3" s="108" t="s">
        <v>86</v>
      </c>
      <c r="AV3" s="113"/>
      <c r="AW3" s="112"/>
      <c r="AX3" s="112" t="s">
        <v>374</v>
      </c>
      <c r="AY3" s="112">
        <v>15</v>
      </c>
      <c r="AZ3" s="100" t="s">
        <v>86</v>
      </c>
      <c r="BA3" s="14" t="s">
        <v>362</v>
      </c>
      <c r="BB3" s="14" t="s">
        <v>362</v>
      </c>
    </row>
    <row r="4" spans="1:59" ht="60" customHeight="1">
      <c r="A4" s="469"/>
      <c r="B4" s="99"/>
      <c r="C4" s="99"/>
      <c r="D4" s="99"/>
      <c r="E4" s="99"/>
      <c r="F4" s="467"/>
      <c r="G4" s="100"/>
      <c r="H4" s="100"/>
      <c r="I4" s="100"/>
      <c r="J4" s="243"/>
      <c r="K4" s="249"/>
      <c r="L4" s="252"/>
      <c r="M4" s="466"/>
      <c r="N4" s="110"/>
      <c r="O4" s="110" t="s">
        <v>375</v>
      </c>
      <c r="P4" s="110">
        <v>5</v>
      </c>
      <c r="Q4" s="108" t="s">
        <v>86</v>
      </c>
      <c r="R4" s="467"/>
      <c r="S4" s="112"/>
      <c r="T4" s="112" t="s">
        <v>375</v>
      </c>
      <c r="U4" s="112">
        <v>5</v>
      </c>
      <c r="V4" s="253" t="s">
        <v>86</v>
      </c>
      <c r="W4" s="256">
        <v>0.05</v>
      </c>
      <c r="X4" s="259">
        <v>0.05</v>
      </c>
      <c r="Y4" s="466"/>
      <c r="Z4" s="99"/>
      <c r="AA4" s="99"/>
      <c r="AB4" s="99"/>
      <c r="AC4" s="262"/>
      <c r="AD4" s="270"/>
      <c r="AE4" s="466"/>
      <c r="AF4" s="99"/>
      <c r="AG4" s="99"/>
      <c r="AH4" s="99"/>
      <c r="AI4" s="99"/>
      <c r="AJ4" s="467"/>
      <c r="AK4" s="100"/>
      <c r="AL4" s="100"/>
      <c r="AM4" s="100"/>
      <c r="AN4" s="243"/>
      <c r="AO4" s="255"/>
      <c r="AP4" s="258"/>
      <c r="AQ4" s="274"/>
      <c r="AR4" s="108"/>
      <c r="AS4" s="97"/>
      <c r="AT4" s="97"/>
      <c r="AU4" s="97"/>
      <c r="AV4" s="113"/>
      <c r="AW4" s="100"/>
      <c r="AX4" s="114"/>
      <c r="AY4" s="100"/>
      <c r="AZ4" s="100"/>
      <c r="BA4" s="10"/>
      <c r="BB4" s="10"/>
    </row>
    <row r="5" spans="1:59" ht="60" customHeight="1">
      <c r="A5" s="469"/>
      <c r="B5" s="99"/>
      <c r="C5" s="99"/>
      <c r="D5" s="99"/>
      <c r="E5" s="99"/>
      <c r="F5" s="467"/>
      <c r="G5" s="100"/>
      <c r="H5" s="100"/>
      <c r="I5" s="100"/>
      <c r="J5" s="243"/>
      <c r="K5" s="249"/>
      <c r="L5" s="252"/>
      <c r="M5" s="466"/>
      <c r="N5" s="110"/>
      <c r="O5" s="110" t="s">
        <v>376</v>
      </c>
      <c r="P5" s="110">
        <v>5</v>
      </c>
      <c r="Q5" s="108" t="s">
        <v>86</v>
      </c>
      <c r="R5" s="467"/>
      <c r="S5" s="112"/>
      <c r="T5" s="112" t="s">
        <v>376</v>
      </c>
      <c r="U5" s="112">
        <v>5</v>
      </c>
      <c r="V5" s="253" t="s">
        <v>86</v>
      </c>
      <c r="W5" s="256">
        <v>0.05</v>
      </c>
      <c r="X5" s="259">
        <v>0.05</v>
      </c>
      <c r="Y5" s="466"/>
      <c r="Z5" s="99"/>
      <c r="AA5" s="99"/>
      <c r="AB5" s="99"/>
      <c r="AC5" s="262"/>
      <c r="AD5" s="269"/>
      <c r="AE5" s="466"/>
      <c r="AF5" s="99"/>
      <c r="AG5" s="99"/>
      <c r="AH5" s="99"/>
      <c r="AI5" s="99"/>
      <c r="AJ5" s="467"/>
      <c r="AK5" s="100"/>
      <c r="AL5" s="100"/>
      <c r="AM5" s="100"/>
      <c r="AN5" s="243"/>
      <c r="AO5" s="255"/>
      <c r="AP5" s="258"/>
      <c r="AQ5" s="274"/>
      <c r="AR5" s="108"/>
      <c r="AS5" s="97"/>
      <c r="AT5" s="97"/>
      <c r="AU5" s="97"/>
      <c r="AV5" s="113"/>
      <c r="AW5" s="100"/>
      <c r="AX5" s="114"/>
      <c r="AY5" s="100"/>
      <c r="AZ5" s="100"/>
      <c r="BA5" s="10"/>
      <c r="BB5" s="10"/>
    </row>
    <row r="6" spans="1:59" ht="60" customHeight="1">
      <c r="A6" s="469"/>
      <c r="B6" s="99"/>
      <c r="C6" s="99"/>
      <c r="D6" s="99"/>
      <c r="E6" s="99"/>
      <c r="F6" s="467"/>
      <c r="G6" s="100"/>
      <c r="H6" s="100"/>
      <c r="I6" s="100"/>
      <c r="J6" s="243"/>
      <c r="K6" s="249"/>
      <c r="L6" s="252"/>
      <c r="M6" s="466"/>
      <c r="N6" s="110"/>
      <c r="O6" s="108" t="s">
        <v>377</v>
      </c>
      <c r="P6" s="110">
        <v>5</v>
      </c>
      <c r="Q6" s="108" t="s">
        <v>86</v>
      </c>
      <c r="R6" s="467"/>
      <c r="S6" s="112"/>
      <c r="T6" s="112" t="s">
        <v>377</v>
      </c>
      <c r="U6" s="112">
        <v>5</v>
      </c>
      <c r="V6" s="253" t="s">
        <v>86</v>
      </c>
      <c r="W6" s="256">
        <v>0.05</v>
      </c>
      <c r="X6" s="259">
        <v>0.05</v>
      </c>
      <c r="Y6" s="466"/>
      <c r="Z6" s="99"/>
      <c r="AA6" s="99"/>
      <c r="AB6" s="99"/>
      <c r="AC6" s="262"/>
      <c r="AD6" s="269"/>
      <c r="AE6" s="466"/>
      <c r="AF6" s="99"/>
      <c r="AG6" s="99"/>
      <c r="AH6" s="99"/>
      <c r="AI6" s="99"/>
      <c r="AJ6" s="467"/>
      <c r="AK6" s="100"/>
      <c r="AL6" s="100"/>
      <c r="AM6" s="100"/>
      <c r="AN6" s="243"/>
      <c r="AO6" s="255"/>
      <c r="AP6" s="258"/>
      <c r="AQ6" s="274"/>
      <c r="AR6" s="108"/>
      <c r="AS6" s="97"/>
      <c r="AT6" s="97"/>
      <c r="AU6" s="97"/>
      <c r="AV6" s="113"/>
      <c r="AW6" s="100"/>
      <c r="AX6" s="114"/>
      <c r="AY6" s="100"/>
      <c r="AZ6" s="100"/>
      <c r="BA6" s="10"/>
      <c r="BB6" s="10"/>
    </row>
    <row r="7" spans="1:59" ht="60" customHeight="1">
      <c r="A7" s="469"/>
      <c r="B7" s="99"/>
      <c r="C7" s="99"/>
      <c r="D7" s="99"/>
      <c r="E7" s="99"/>
      <c r="F7" s="467"/>
      <c r="G7" s="100"/>
      <c r="H7" s="100"/>
      <c r="I7" s="100"/>
      <c r="J7" s="243"/>
      <c r="K7" s="249"/>
      <c r="L7" s="252"/>
      <c r="M7" s="466"/>
      <c r="N7" s="108"/>
      <c r="O7" s="108" t="s">
        <v>378</v>
      </c>
      <c r="P7" s="108">
        <v>5</v>
      </c>
      <c r="Q7" s="108" t="s">
        <v>86</v>
      </c>
      <c r="R7" s="467"/>
      <c r="S7" s="112"/>
      <c r="T7" s="112" t="s">
        <v>378</v>
      </c>
      <c r="U7" s="112">
        <v>5</v>
      </c>
      <c r="V7" s="253" t="s">
        <v>86</v>
      </c>
      <c r="W7" s="256">
        <v>0.1</v>
      </c>
      <c r="X7" s="259">
        <v>0.1</v>
      </c>
      <c r="Y7" s="466"/>
      <c r="Z7" s="99"/>
      <c r="AA7" s="99"/>
      <c r="AB7" s="99"/>
      <c r="AC7" s="262"/>
      <c r="AD7" s="269"/>
      <c r="AE7" s="466"/>
      <c r="AF7" s="99"/>
      <c r="AG7" s="99"/>
      <c r="AH7" s="99"/>
      <c r="AI7" s="99"/>
      <c r="AJ7" s="467"/>
      <c r="AK7" s="100"/>
      <c r="AL7" s="100"/>
      <c r="AM7" s="100"/>
      <c r="AN7" s="243"/>
      <c r="AO7" s="255"/>
      <c r="AP7" s="258"/>
      <c r="AQ7" s="274"/>
      <c r="AR7" s="99"/>
      <c r="AS7" s="97"/>
      <c r="AT7" s="97"/>
      <c r="AU7" s="97"/>
      <c r="AV7" s="113"/>
      <c r="AW7" s="100"/>
      <c r="AX7" s="114"/>
      <c r="AY7" s="100"/>
      <c r="AZ7" s="100"/>
      <c r="BA7" s="10"/>
      <c r="BB7" s="10"/>
    </row>
    <row r="8" spans="1:59" ht="60" customHeight="1">
      <c r="A8" s="469"/>
      <c r="B8" s="99"/>
      <c r="C8" s="99"/>
      <c r="D8" s="99"/>
      <c r="E8" s="99"/>
      <c r="F8" s="467"/>
      <c r="G8" s="100"/>
      <c r="H8" s="100"/>
      <c r="I8" s="100"/>
      <c r="J8" s="243"/>
      <c r="K8" s="249"/>
      <c r="L8" s="252"/>
      <c r="M8" s="466"/>
      <c r="N8" s="108"/>
      <c r="O8" s="97" t="s">
        <v>117</v>
      </c>
      <c r="P8" s="97">
        <v>5</v>
      </c>
      <c r="Q8" s="108" t="s">
        <v>86</v>
      </c>
      <c r="R8" s="467"/>
      <c r="S8" s="112"/>
      <c r="T8" s="100" t="s">
        <v>117</v>
      </c>
      <c r="U8" s="100">
        <v>5</v>
      </c>
      <c r="V8" s="243" t="s">
        <v>86</v>
      </c>
      <c r="W8" s="256">
        <v>0.05</v>
      </c>
      <c r="X8" s="259">
        <v>0.05</v>
      </c>
      <c r="Y8" s="466"/>
      <c r="Z8" s="99"/>
      <c r="AA8" s="99"/>
      <c r="AB8" s="99"/>
      <c r="AC8" s="262"/>
      <c r="AD8" s="269"/>
      <c r="AE8" s="466"/>
      <c r="AF8" s="99"/>
      <c r="AG8" s="99"/>
      <c r="AH8" s="99"/>
      <c r="AI8" s="99"/>
      <c r="AJ8" s="467"/>
      <c r="AK8" s="100"/>
      <c r="AL8" s="100"/>
      <c r="AM8" s="100"/>
      <c r="AN8" s="243"/>
      <c r="AO8" s="255"/>
      <c r="AP8" s="258"/>
      <c r="AQ8" s="274"/>
      <c r="AR8" s="99"/>
      <c r="AS8" s="97"/>
      <c r="AT8" s="97"/>
      <c r="AU8" s="97"/>
      <c r="AV8" s="113"/>
      <c r="AW8" s="100"/>
      <c r="AX8" s="114"/>
      <c r="AY8" s="100"/>
      <c r="AZ8" s="100"/>
      <c r="BA8" s="10"/>
      <c r="BB8" s="10"/>
    </row>
    <row r="9" spans="1:59" ht="60" customHeight="1">
      <c r="A9" s="469"/>
      <c r="B9" s="99"/>
      <c r="C9" s="99"/>
      <c r="D9" s="99"/>
      <c r="E9" s="99"/>
      <c r="F9" s="467"/>
      <c r="G9" s="100"/>
      <c r="H9" s="100"/>
      <c r="I9" s="100"/>
      <c r="J9" s="243"/>
      <c r="K9" s="249"/>
      <c r="L9" s="252"/>
      <c r="M9" s="466"/>
      <c r="N9" s="99"/>
      <c r="O9" s="99" t="s">
        <v>548</v>
      </c>
      <c r="P9" s="99">
        <v>10</v>
      </c>
      <c r="Q9" s="99" t="s">
        <v>549</v>
      </c>
      <c r="R9" s="467"/>
      <c r="S9" s="92"/>
      <c r="T9" s="92" t="s">
        <v>552</v>
      </c>
      <c r="U9" s="92">
        <v>10</v>
      </c>
      <c r="V9" s="243" t="s">
        <v>86</v>
      </c>
      <c r="W9" s="256" t="s">
        <v>875</v>
      </c>
      <c r="X9" s="259" t="s">
        <v>876</v>
      </c>
      <c r="Y9" s="466"/>
      <c r="Z9" s="99"/>
      <c r="AA9" s="99"/>
      <c r="AB9" s="99"/>
      <c r="AC9" s="262"/>
      <c r="AD9" s="271"/>
      <c r="AE9" s="466"/>
      <c r="AF9" s="99"/>
      <c r="AG9" s="99"/>
      <c r="AH9" s="99"/>
      <c r="AI9" s="99"/>
      <c r="AJ9" s="467"/>
      <c r="AK9" s="100"/>
      <c r="AL9" s="100"/>
      <c r="AM9" s="100"/>
      <c r="AN9" s="243"/>
      <c r="AO9" s="255"/>
      <c r="AP9" s="258"/>
      <c r="AQ9" s="274"/>
      <c r="AR9" s="99"/>
      <c r="AS9" s="97"/>
      <c r="AT9" s="97"/>
      <c r="AU9" s="97"/>
      <c r="AV9" s="113"/>
      <c r="AW9" s="100"/>
      <c r="AX9" s="100"/>
      <c r="AY9" s="100"/>
      <c r="AZ9" s="100"/>
      <c r="BA9" s="10"/>
      <c r="BB9" s="10"/>
    </row>
    <row r="10" spans="1:59" ht="60" customHeight="1">
      <c r="A10" s="115"/>
      <c r="B10" s="99"/>
      <c r="C10" s="99"/>
      <c r="D10" s="99"/>
      <c r="E10" s="99"/>
      <c r="F10" s="116"/>
      <c r="G10" s="100"/>
      <c r="H10" s="100"/>
      <c r="I10" s="100"/>
      <c r="J10" s="243"/>
      <c r="K10" s="249"/>
      <c r="L10" s="252"/>
      <c r="M10" s="245"/>
      <c r="N10" s="475" t="s">
        <v>551</v>
      </c>
      <c r="O10" s="475"/>
      <c r="P10" s="475"/>
      <c r="Q10" s="475"/>
      <c r="R10" s="116"/>
      <c r="S10" s="473" t="s">
        <v>550</v>
      </c>
      <c r="T10" s="473"/>
      <c r="U10" s="473"/>
      <c r="V10" s="474"/>
      <c r="W10" s="256"/>
      <c r="X10" s="259"/>
      <c r="Y10" s="245"/>
      <c r="Z10" s="99"/>
      <c r="AA10" s="99"/>
      <c r="AB10" s="99"/>
      <c r="AC10" s="262"/>
      <c r="AD10" s="271"/>
      <c r="AE10" s="245"/>
      <c r="AF10" s="99"/>
      <c r="AG10" s="99"/>
      <c r="AH10" s="99"/>
      <c r="AI10" s="99"/>
      <c r="AJ10" s="116"/>
      <c r="AK10" s="100"/>
      <c r="AL10" s="100"/>
      <c r="AM10" s="100"/>
      <c r="AN10" s="243"/>
      <c r="AO10" s="255"/>
      <c r="AP10" s="258"/>
      <c r="AQ10" s="274"/>
      <c r="AR10" s="99"/>
      <c r="AS10" s="97"/>
      <c r="AT10" s="97"/>
      <c r="AU10" s="97"/>
      <c r="AV10" s="113"/>
      <c r="AW10" s="100"/>
      <c r="AX10" s="100"/>
      <c r="AY10" s="100"/>
      <c r="AZ10" s="100"/>
      <c r="BA10" s="10"/>
      <c r="BB10" s="10"/>
    </row>
    <row r="11" spans="1:59" ht="111">
      <c r="A11" s="469" t="s">
        <v>4</v>
      </c>
      <c r="B11" s="94" t="s">
        <v>812</v>
      </c>
      <c r="C11" s="95" t="s">
        <v>828</v>
      </c>
      <c r="D11" s="96">
        <v>1</v>
      </c>
      <c r="E11" s="97" t="s">
        <v>379</v>
      </c>
      <c r="F11" s="467" t="s">
        <v>4</v>
      </c>
      <c r="G11" s="94" t="s">
        <v>79</v>
      </c>
      <c r="H11" s="117" t="s">
        <v>93</v>
      </c>
      <c r="I11" s="117">
        <v>60</v>
      </c>
      <c r="J11" s="243" t="s">
        <v>86</v>
      </c>
      <c r="K11" s="249" t="s">
        <v>1012</v>
      </c>
      <c r="L11" s="252" t="s">
        <v>380</v>
      </c>
      <c r="M11" s="466" t="s">
        <v>4</v>
      </c>
      <c r="N11" s="118" t="s">
        <v>91</v>
      </c>
      <c r="O11" s="119" t="s">
        <v>92</v>
      </c>
      <c r="P11" s="120">
        <v>40</v>
      </c>
      <c r="Q11" s="120" t="s">
        <v>86</v>
      </c>
      <c r="R11" s="467" t="s">
        <v>4</v>
      </c>
      <c r="S11" s="107" t="s">
        <v>381</v>
      </c>
      <c r="T11" s="117" t="s">
        <v>382</v>
      </c>
      <c r="U11" s="117">
        <v>70</v>
      </c>
      <c r="V11" s="243" t="s">
        <v>86</v>
      </c>
      <c r="W11" s="256" t="s">
        <v>434</v>
      </c>
      <c r="X11" s="259" t="s">
        <v>383</v>
      </c>
      <c r="Y11" s="466" t="s">
        <v>4</v>
      </c>
      <c r="Z11" s="118" t="s">
        <v>27</v>
      </c>
      <c r="AA11" s="119" t="s">
        <v>200</v>
      </c>
      <c r="AB11" s="120">
        <v>70</v>
      </c>
      <c r="AC11" s="261" t="s">
        <v>86</v>
      </c>
      <c r="AD11" s="271" t="s">
        <v>383</v>
      </c>
      <c r="AE11" s="466" t="s">
        <v>4</v>
      </c>
      <c r="AF11" s="118" t="s">
        <v>384</v>
      </c>
      <c r="AG11" s="119" t="s">
        <v>92</v>
      </c>
      <c r="AH11" s="120">
        <v>50</v>
      </c>
      <c r="AI11" s="120" t="s">
        <v>86</v>
      </c>
      <c r="AJ11" s="467" t="s">
        <v>4</v>
      </c>
      <c r="AK11" s="94" t="s">
        <v>82</v>
      </c>
      <c r="AL11" s="117" t="s">
        <v>164</v>
      </c>
      <c r="AM11" s="117">
        <v>80</v>
      </c>
      <c r="AN11" s="243" t="s">
        <v>86</v>
      </c>
      <c r="AO11" s="255" t="s">
        <v>577</v>
      </c>
      <c r="AP11" s="258" t="s">
        <v>383</v>
      </c>
      <c r="AQ11" s="466" t="s">
        <v>4</v>
      </c>
      <c r="AR11" s="118" t="s">
        <v>50</v>
      </c>
      <c r="AS11" s="121" t="s">
        <v>165</v>
      </c>
      <c r="AT11" s="122">
        <v>70</v>
      </c>
      <c r="AU11" s="120" t="s">
        <v>86</v>
      </c>
      <c r="AV11" s="467" t="s">
        <v>4</v>
      </c>
      <c r="AW11" s="94" t="s">
        <v>83</v>
      </c>
      <c r="AX11" s="117" t="s">
        <v>152</v>
      </c>
      <c r="AY11" s="117">
        <v>20</v>
      </c>
      <c r="AZ11" s="100" t="s">
        <v>86</v>
      </c>
      <c r="BA11" s="15" t="s">
        <v>383</v>
      </c>
      <c r="BB11" s="16" t="s">
        <v>391</v>
      </c>
    </row>
    <row r="12" spans="1:59" ht="60" customHeight="1">
      <c r="A12" s="469"/>
      <c r="B12" s="98"/>
      <c r="C12" s="120"/>
      <c r="D12" s="120"/>
      <c r="E12" s="108"/>
      <c r="F12" s="467"/>
      <c r="G12" s="117"/>
      <c r="H12" s="117" t="s">
        <v>98</v>
      </c>
      <c r="I12" s="117">
        <v>25</v>
      </c>
      <c r="J12" s="243" t="s">
        <v>86</v>
      </c>
      <c r="K12" s="249"/>
      <c r="L12" s="252">
        <v>0.25</v>
      </c>
      <c r="M12" s="466"/>
      <c r="N12" s="120"/>
      <c r="O12" s="119" t="s">
        <v>168</v>
      </c>
      <c r="P12" s="120">
        <v>30</v>
      </c>
      <c r="Q12" s="120" t="s">
        <v>86</v>
      </c>
      <c r="R12" s="467"/>
      <c r="S12" s="117"/>
      <c r="T12" s="117" t="s">
        <v>385</v>
      </c>
      <c r="U12" s="117">
        <v>5</v>
      </c>
      <c r="V12" s="243" t="s">
        <v>86</v>
      </c>
      <c r="W12" s="256" t="s">
        <v>386</v>
      </c>
      <c r="X12" s="259">
        <v>0.05</v>
      </c>
      <c r="Y12" s="466"/>
      <c r="Z12" s="120"/>
      <c r="AA12" s="123" t="s">
        <v>387</v>
      </c>
      <c r="AB12" s="120">
        <v>20</v>
      </c>
      <c r="AC12" s="261" t="s">
        <v>86</v>
      </c>
      <c r="AD12" s="272" t="s">
        <v>878</v>
      </c>
      <c r="AE12" s="466"/>
      <c r="AF12" s="120"/>
      <c r="AG12" s="119" t="s">
        <v>168</v>
      </c>
      <c r="AH12" s="120">
        <v>30</v>
      </c>
      <c r="AI12" s="120" t="s">
        <v>86</v>
      </c>
      <c r="AJ12" s="467"/>
      <c r="AK12" s="117"/>
      <c r="AL12" s="117" t="s">
        <v>105</v>
      </c>
      <c r="AM12" s="117">
        <v>20</v>
      </c>
      <c r="AN12" s="243" t="s">
        <v>86</v>
      </c>
      <c r="AO12" s="255" t="s">
        <v>386</v>
      </c>
      <c r="AP12" s="258" t="s">
        <v>388</v>
      </c>
      <c r="AQ12" s="466"/>
      <c r="AR12" s="120"/>
      <c r="AS12" s="121" t="s">
        <v>211</v>
      </c>
      <c r="AT12" s="122">
        <v>25</v>
      </c>
      <c r="AU12" s="120" t="s">
        <v>86</v>
      </c>
      <c r="AV12" s="467"/>
      <c r="AW12" s="117"/>
      <c r="AX12" s="114" t="s">
        <v>190</v>
      </c>
      <c r="AY12" s="101">
        <v>30</v>
      </c>
      <c r="AZ12" s="100" t="s">
        <v>86</v>
      </c>
      <c r="BA12" s="17" t="s">
        <v>490</v>
      </c>
      <c r="BB12" s="10" t="s">
        <v>882</v>
      </c>
      <c r="BG12" s="10"/>
    </row>
    <row r="13" spans="1:59" ht="60" customHeight="1">
      <c r="A13" s="469"/>
      <c r="B13" s="120"/>
      <c r="C13" s="120"/>
      <c r="D13" s="120"/>
      <c r="E13" s="108"/>
      <c r="F13" s="467"/>
      <c r="G13" s="117"/>
      <c r="H13" s="100" t="s">
        <v>102</v>
      </c>
      <c r="I13" s="100">
        <v>10</v>
      </c>
      <c r="J13" s="243" t="s">
        <v>86</v>
      </c>
      <c r="K13" s="249"/>
      <c r="L13" s="252">
        <v>0.1</v>
      </c>
      <c r="M13" s="466"/>
      <c r="N13" s="120"/>
      <c r="O13" s="120" t="s">
        <v>97</v>
      </c>
      <c r="P13" s="120">
        <v>20</v>
      </c>
      <c r="Q13" s="120" t="s">
        <v>86</v>
      </c>
      <c r="R13" s="467"/>
      <c r="S13" s="117"/>
      <c r="T13" s="100" t="s">
        <v>389</v>
      </c>
      <c r="U13" s="100"/>
      <c r="V13" s="243"/>
      <c r="W13" s="256">
        <v>0.2</v>
      </c>
      <c r="X13" s="259"/>
      <c r="Y13" s="466"/>
      <c r="Z13" s="120"/>
      <c r="AA13" s="120" t="s">
        <v>136</v>
      </c>
      <c r="AB13" s="120">
        <v>15</v>
      </c>
      <c r="AC13" s="261" t="s">
        <v>86</v>
      </c>
      <c r="AD13" s="270">
        <v>0.15</v>
      </c>
      <c r="AE13" s="466"/>
      <c r="AF13" s="120"/>
      <c r="AG13" s="120" t="s">
        <v>105</v>
      </c>
      <c r="AH13" s="120">
        <v>20</v>
      </c>
      <c r="AI13" s="120" t="s">
        <v>86</v>
      </c>
      <c r="AJ13" s="467"/>
      <c r="AK13" s="117"/>
      <c r="AL13" s="100" t="s">
        <v>100</v>
      </c>
      <c r="AM13" s="100">
        <v>5</v>
      </c>
      <c r="AN13" s="243" t="s">
        <v>86</v>
      </c>
      <c r="AO13" s="255" t="s">
        <v>388</v>
      </c>
      <c r="AP13" s="258">
        <v>0.05</v>
      </c>
      <c r="AQ13" s="466"/>
      <c r="AR13" s="120"/>
      <c r="AS13" s="121" t="s">
        <v>114</v>
      </c>
      <c r="AT13" s="122">
        <v>5</v>
      </c>
      <c r="AU13" s="120" t="s">
        <v>86</v>
      </c>
      <c r="AV13" s="467"/>
      <c r="AW13" s="117"/>
      <c r="AX13" s="117" t="s">
        <v>185</v>
      </c>
      <c r="AY13" s="117">
        <v>10</v>
      </c>
      <c r="AZ13" s="100" t="s">
        <v>86</v>
      </c>
      <c r="BA13" s="16">
        <v>0.05</v>
      </c>
      <c r="BB13" s="16">
        <v>0.1</v>
      </c>
    </row>
    <row r="14" spans="1:59" ht="60" customHeight="1">
      <c r="A14" s="469"/>
      <c r="B14" s="108"/>
      <c r="C14" s="108"/>
      <c r="D14" s="108"/>
      <c r="E14" s="108"/>
      <c r="F14" s="467"/>
      <c r="G14" s="100"/>
      <c r="H14" s="100"/>
      <c r="I14" s="100"/>
      <c r="J14" s="243"/>
      <c r="K14" s="249"/>
      <c r="L14" s="252"/>
      <c r="M14" s="466"/>
      <c r="N14" s="120"/>
      <c r="O14" s="120" t="s">
        <v>390</v>
      </c>
      <c r="P14" s="120">
        <v>5</v>
      </c>
      <c r="Q14" s="120" t="s">
        <v>86</v>
      </c>
      <c r="R14" s="467"/>
      <c r="S14" s="117"/>
      <c r="T14" s="117"/>
      <c r="U14" s="117"/>
      <c r="V14" s="243"/>
      <c r="W14" s="256">
        <v>0.05</v>
      </c>
      <c r="X14" s="259"/>
      <c r="Y14" s="466"/>
      <c r="Z14" s="120"/>
      <c r="AA14" s="120" t="s">
        <v>201</v>
      </c>
      <c r="AB14" s="120"/>
      <c r="AC14" s="261" t="s">
        <v>86</v>
      </c>
      <c r="AD14" s="270"/>
      <c r="AE14" s="466"/>
      <c r="AF14" s="120"/>
      <c r="AG14" s="120" t="s">
        <v>100</v>
      </c>
      <c r="AH14" s="120">
        <v>5</v>
      </c>
      <c r="AI14" s="120" t="s">
        <v>86</v>
      </c>
      <c r="AJ14" s="467"/>
      <c r="AK14" s="117"/>
      <c r="AL14" s="117" t="s">
        <v>151</v>
      </c>
      <c r="AM14" s="117">
        <v>5</v>
      </c>
      <c r="AN14" s="243" t="s">
        <v>86</v>
      </c>
      <c r="AO14" s="255">
        <v>0.05</v>
      </c>
      <c r="AP14" s="258">
        <v>0.05</v>
      </c>
      <c r="AQ14" s="466"/>
      <c r="AR14" s="120"/>
      <c r="AS14" s="125" t="s">
        <v>104</v>
      </c>
      <c r="AT14" s="125">
        <v>5</v>
      </c>
      <c r="AU14" s="119" t="s">
        <v>86</v>
      </c>
      <c r="AV14" s="467"/>
      <c r="AW14" s="117"/>
      <c r="AX14" s="100" t="s">
        <v>108</v>
      </c>
      <c r="AY14" s="100">
        <v>10</v>
      </c>
      <c r="AZ14" s="100" t="s">
        <v>86</v>
      </c>
      <c r="BA14" s="10">
        <v>0.05</v>
      </c>
      <c r="BB14" s="10">
        <v>0.1</v>
      </c>
    </row>
    <row r="15" spans="1:59" ht="60" customHeight="1">
      <c r="A15" s="469"/>
      <c r="B15" s="108"/>
      <c r="C15" s="108"/>
      <c r="D15" s="108"/>
      <c r="E15" s="108"/>
      <c r="F15" s="467"/>
      <c r="G15" s="100"/>
      <c r="H15" s="100"/>
      <c r="I15" s="100"/>
      <c r="J15" s="243"/>
      <c r="K15" s="249"/>
      <c r="L15" s="252"/>
      <c r="M15" s="466"/>
      <c r="N15" s="120"/>
      <c r="O15" s="120" t="s">
        <v>392</v>
      </c>
      <c r="P15" s="120">
        <v>10</v>
      </c>
      <c r="Q15" s="120" t="s">
        <v>86</v>
      </c>
      <c r="R15" s="467"/>
      <c r="S15" s="100"/>
      <c r="T15" s="100"/>
      <c r="U15" s="100"/>
      <c r="V15" s="243"/>
      <c r="W15" s="256">
        <v>0.1</v>
      </c>
      <c r="X15" s="259"/>
      <c r="Y15" s="466"/>
      <c r="Z15" s="98"/>
      <c r="AA15" s="97" t="s">
        <v>89</v>
      </c>
      <c r="AB15" s="97">
        <v>5</v>
      </c>
      <c r="AC15" s="263" t="s">
        <v>86</v>
      </c>
      <c r="AD15" s="270">
        <v>0.05</v>
      </c>
      <c r="AE15" s="466"/>
      <c r="AF15" s="98"/>
      <c r="AG15" s="120" t="s">
        <v>103</v>
      </c>
      <c r="AH15" s="120">
        <v>10</v>
      </c>
      <c r="AI15" s="120" t="s">
        <v>86</v>
      </c>
      <c r="AJ15" s="467"/>
      <c r="AK15" s="100"/>
      <c r="AL15" s="114" t="s">
        <v>171</v>
      </c>
      <c r="AM15" s="101"/>
      <c r="AN15" s="243"/>
      <c r="AO15" s="255">
        <v>0.1</v>
      </c>
      <c r="AP15" s="258"/>
      <c r="AQ15" s="466"/>
      <c r="AR15" s="120"/>
      <c r="AS15" s="119" t="s">
        <v>172</v>
      </c>
      <c r="AT15" s="120">
        <v>3</v>
      </c>
      <c r="AU15" s="120" t="s">
        <v>86</v>
      </c>
      <c r="AV15" s="467"/>
      <c r="AW15" s="100"/>
      <c r="AX15" s="117" t="s">
        <v>123</v>
      </c>
      <c r="AY15" s="117">
        <v>10</v>
      </c>
      <c r="AZ15" s="100" t="s">
        <v>86</v>
      </c>
      <c r="BA15" s="10">
        <v>0.03</v>
      </c>
      <c r="BB15" s="10">
        <v>0.1</v>
      </c>
    </row>
    <row r="16" spans="1:59" ht="60" customHeight="1">
      <c r="A16" s="469"/>
      <c r="B16" s="108"/>
      <c r="C16" s="91"/>
      <c r="D16" s="108"/>
      <c r="E16" s="108"/>
      <c r="F16" s="467"/>
      <c r="G16" s="100"/>
      <c r="H16" s="114"/>
      <c r="I16" s="101"/>
      <c r="J16" s="243"/>
      <c r="K16" s="249"/>
      <c r="L16" s="252"/>
      <c r="M16" s="466"/>
      <c r="N16" s="108"/>
      <c r="O16" s="91"/>
      <c r="P16" s="108"/>
      <c r="Q16" s="108"/>
      <c r="R16" s="467"/>
      <c r="S16" s="100"/>
      <c r="T16" s="114"/>
      <c r="U16" s="101"/>
      <c r="V16" s="243"/>
      <c r="W16" s="256"/>
      <c r="X16" s="259"/>
      <c r="Y16" s="466"/>
      <c r="Z16" s="98"/>
      <c r="AA16" s="98" t="s">
        <v>538</v>
      </c>
      <c r="AB16" s="98"/>
      <c r="AC16" s="264"/>
      <c r="AD16" s="269"/>
      <c r="AE16" s="466"/>
      <c r="AF16" s="120"/>
      <c r="AG16" s="120" t="s">
        <v>171</v>
      </c>
      <c r="AH16" s="120"/>
      <c r="AI16" s="120"/>
      <c r="AJ16" s="467"/>
      <c r="AK16" s="100"/>
      <c r="AL16" s="114"/>
      <c r="AM16" s="101"/>
      <c r="AN16" s="243"/>
      <c r="AO16" s="255"/>
      <c r="AP16" s="258"/>
      <c r="AQ16" s="466"/>
      <c r="AR16" s="108"/>
      <c r="AS16" s="91"/>
      <c r="AT16" s="108"/>
      <c r="AU16" s="108"/>
      <c r="AV16" s="467"/>
      <c r="AW16" s="100"/>
      <c r="AX16" s="114" t="s">
        <v>116</v>
      </c>
      <c r="AY16" s="101"/>
      <c r="AZ16" s="100" t="s">
        <v>86</v>
      </c>
    </row>
    <row r="17" spans="1:54" ht="60" customHeight="1">
      <c r="A17" s="469" t="s">
        <v>5</v>
      </c>
      <c r="B17" s="126" t="s">
        <v>20</v>
      </c>
      <c r="C17" s="127" t="s">
        <v>111</v>
      </c>
      <c r="D17" s="128">
        <v>40</v>
      </c>
      <c r="E17" s="108" t="s">
        <v>86</v>
      </c>
      <c r="F17" s="467" t="s">
        <v>5</v>
      </c>
      <c r="G17" s="126" t="s">
        <v>20</v>
      </c>
      <c r="H17" s="114" t="s">
        <v>111</v>
      </c>
      <c r="I17" s="114">
        <v>40</v>
      </c>
      <c r="J17" s="244" t="s">
        <v>86</v>
      </c>
      <c r="K17" s="249" t="s">
        <v>993</v>
      </c>
      <c r="L17" s="252" t="s">
        <v>457</v>
      </c>
      <c r="M17" s="466" t="s">
        <v>5</v>
      </c>
      <c r="N17" s="94"/>
      <c r="O17" s="99"/>
      <c r="P17" s="99"/>
      <c r="Q17" s="99"/>
      <c r="R17" s="467" t="s">
        <v>5</v>
      </c>
      <c r="S17" s="94"/>
      <c r="T17" s="100"/>
      <c r="U17" s="100"/>
      <c r="V17" s="243"/>
      <c r="W17" s="256"/>
      <c r="X17" s="259"/>
      <c r="Y17" s="466" t="s">
        <v>5</v>
      </c>
      <c r="Z17" s="94" t="s">
        <v>394</v>
      </c>
      <c r="AA17" s="120" t="s">
        <v>395</v>
      </c>
      <c r="AB17" s="105">
        <v>65</v>
      </c>
      <c r="AC17" s="261" t="s">
        <v>86</v>
      </c>
      <c r="AD17" s="271" t="s">
        <v>877</v>
      </c>
      <c r="AE17" s="466" t="s">
        <v>5</v>
      </c>
      <c r="AF17" s="129" t="s">
        <v>396</v>
      </c>
      <c r="AG17" s="93" t="s">
        <v>397</v>
      </c>
      <c r="AH17" s="93">
        <v>25</v>
      </c>
      <c r="AI17" s="108" t="s">
        <v>86</v>
      </c>
      <c r="AJ17" s="467" t="s">
        <v>5</v>
      </c>
      <c r="AK17" s="94" t="s">
        <v>225</v>
      </c>
      <c r="AL17" s="100" t="s">
        <v>226</v>
      </c>
      <c r="AM17" s="100">
        <v>25</v>
      </c>
      <c r="AN17" s="243" t="s">
        <v>86</v>
      </c>
      <c r="AO17" s="255" t="s">
        <v>490</v>
      </c>
      <c r="AP17" s="258" t="s">
        <v>881</v>
      </c>
      <c r="AQ17" s="275"/>
      <c r="AR17" s="107" t="s">
        <v>192</v>
      </c>
      <c r="AS17" s="108" t="s">
        <v>193</v>
      </c>
      <c r="AT17" s="108">
        <v>62</v>
      </c>
      <c r="AU17" s="108" t="s">
        <v>86</v>
      </c>
      <c r="AV17" s="116" t="s">
        <v>5</v>
      </c>
      <c r="AW17" s="129" t="s">
        <v>192</v>
      </c>
      <c r="AX17" s="130" t="s">
        <v>193</v>
      </c>
      <c r="AY17" s="130">
        <v>62</v>
      </c>
      <c r="AZ17" s="130" t="s">
        <v>86</v>
      </c>
      <c r="BA17" s="10">
        <v>0.62</v>
      </c>
      <c r="BB17" s="10">
        <v>0.62</v>
      </c>
    </row>
    <row r="18" spans="1:54" ht="60" customHeight="1">
      <c r="A18" s="469"/>
      <c r="B18" s="127"/>
      <c r="C18" s="127" t="s">
        <v>112</v>
      </c>
      <c r="D18" s="128">
        <v>15</v>
      </c>
      <c r="E18" s="108" t="s">
        <v>86</v>
      </c>
      <c r="F18" s="467"/>
      <c r="G18" s="114"/>
      <c r="H18" s="114" t="s">
        <v>112</v>
      </c>
      <c r="I18" s="114">
        <v>15</v>
      </c>
      <c r="J18" s="244" t="s">
        <v>86</v>
      </c>
      <c r="K18" s="249">
        <v>0.15</v>
      </c>
      <c r="L18" s="252">
        <v>0.15</v>
      </c>
      <c r="M18" s="466"/>
      <c r="N18" s="99"/>
      <c r="O18" s="99"/>
      <c r="P18" s="99"/>
      <c r="Q18" s="99"/>
      <c r="R18" s="467"/>
      <c r="S18" s="100"/>
      <c r="T18" s="101"/>
      <c r="U18" s="100"/>
      <c r="V18" s="243"/>
      <c r="W18" s="256"/>
      <c r="X18" s="259"/>
      <c r="Y18" s="466"/>
      <c r="Z18" s="99"/>
      <c r="AA18" s="120" t="s">
        <v>398</v>
      </c>
      <c r="AB18" s="105">
        <v>1</v>
      </c>
      <c r="AC18" s="261" t="s">
        <v>86</v>
      </c>
      <c r="AD18" s="271">
        <v>0.01</v>
      </c>
      <c r="AE18" s="466"/>
      <c r="AF18" s="105"/>
      <c r="AG18" s="131" t="s">
        <v>399</v>
      </c>
      <c r="AH18" s="131">
        <v>23</v>
      </c>
      <c r="AI18" s="108" t="s">
        <v>86</v>
      </c>
      <c r="AJ18" s="467"/>
      <c r="AK18" s="100"/>
      <c r="AL18" s="100" t="s">
        <v>227</v>
      </c>
      <c r="AM18" s="100">
        <v>23</v>
      </c>
      <c r="AN18" s="243" t="s">
        <v>86</v>
      </c>
      <c r="AO18" s="255">
        <v>0.23</v>
      </c>
      <c r="AP18" s="258">
        <v>0.23</v>
      </c>
      <c r="AQ18" s="275"/>
      <c r="AR18" s="108"/>
      <c r="AS18" s="108" t="s">
        <v>108</v>
      </c>
      <c r="AT18" s="108">
        <v>5</v>
      </c>
      <c r="AU18" s="108" t="s">
        <v>86</v>
      </c>
      <c r="AV18" s="116"/>
      <c r="AW18" s="130"/>
      <c r="AX18" s="130" t="s">
        <v>108</v>
      </c>
      <c r="AY18" s="130">
        <v>5</v>
      </c>
      <c r="AZ18" s="130" t="s">
        <v>86</v>
      </c>
      <c r="BA18" s="19">
        <v>0.05</v>
      </c>
      <c r="BB18" s="10">
        <v>0.05</v>
      </c>
    </row>
    <row r="19" spans="1:54" ht="60" customHeight="1">
      <c r="A19" s="469"/>
      <c r="B19" s="127"/>
      <c r="C19" s="105" t="s">
        <v>113</v>
      </c>
      <c r="D19" s="128">
        <v>10</v>
      </c>
      <c r="E19" s="108" t="s">
        <v>86</v>
      </c>
      <c r="F19" s="467"/>
      <c r="G19" s="114"/>
      <c r="H19" s="114" t="s">
        <v>113</v>
      </c>
      <c r="I19" s="114">
        <v>10</v>
      </c>
      <c r="J19" s="244" t="s">
        <v>86</v>
      </c>
      <c r="K19" s="249">
        <v>0.1</v>
      </c>
      <c r="L19" s="252">
        <v>0.1</v>
      </c>
      <c r="M19" s="466"/>
      <c r="N19" s="99"/>
      <c r="O19" s="99"/>
      <c r="P19" s="99"/>
      <c r="Q19" s="99"/>
      <c r="R19" s="467"/>
      <c r="S19" s="100"/>
      <c r="T19" s="100"/>
      <c r="U19" s="100"/>
      <c r="V19" s="243"/>
      <c r="W19" s="256"/>
      <c r="X19" s="259"/>
      <c r="Y19" s="466"/>
      <c r="Z19" s="99"/>
      <c r="AA19" s="120" t="s">
        <v>400</v>
      </c>
      <c r="AB19" s="105">
        <v>1</v>
      </c>
      <c r="AC19" s="261" t="s">
        <v>86</v>
      </c>
      <c r="AD19" s="271">
        <v>0.01</v>
      </c>
      <c r="AE19" s="466"/>
      <c r="AF19" s="93"/>
      <c r="AG19" s="131" t="s">
        <v>401</v>
      </c>
      <c r="AH19" s="131">
        <v>2</v>
      </c>
      <c r="AI19" s="108" t="s">
        <v>86</v>
      </c>
      <c r="AJ19" s="467"/>
      <c r="AK19" s="100"/>
      <c r="AL19" s="132" t="s">
        <v>401</v>
      </c>
      <c r="AM19" s="132">
        <v>2</v>
      </c>
      <c r="AN19" s="253" t="s">
        <v>86</v>
      </c>
      <c r="AO19" s="256" t="s">
        <v>879</v>
      </c>
      <c r="AP19" s="259" t="s">
        <v>880</v>
      </c>
      <c r="AQ19" s="275"/>
      <c r="AR19" s="108"/>
      <c r="AS19" s="108" t="s">
        <v>123</v>
      </c>
      <c r="AT19" s="108">
        <v>3</v>
      </c>
      <c r="AU19" s="108" t="s">
        <v>86</v>
      </c>
      <c r="AV19" s="116"/>
      <c r="AW19" s="130"/>
      <c r="AX19" s="117" t="s">
        <v>123</v>
      </c>
      <c r="AY19" s="130">
        <v>3</v>
      </c>
      <c r="AZ19" s="130" t="s">
        <v>86</v>
      </c>
      <c r="BA19" s="19">
        <v>0.03</v>
      </c>
      <c r="BB19" s="10">
        <v>0.03</v>
      </c>
    </row>
    <row r="20" spans="1:54" ht="60" customHeight="1">
      <c r="A20" s="469"/>
      <c r="B20" s="128"/>
      <c r="C20" s="127" t="s">
        <v>114</v>
      </c>
      <c r="D20" s="128">
        <v>15</v>
      </c>
      <c r="E20" s="108" t="s">
        <v>86</v>
      </c>
      <c r="F20" s="467"/>
      <c r="G20" s="100"/>
      <c r="H20" s="100" t="s">
        <v>546</v>
      </c>
      <c r="I20" s="100">
        <v>5</v>
      </c>
      <c r="J20" s="244" t="s">
        <v>86</v>
      </c>
      <c r="K20" s="249">
        <v>0.15</v>
      </c>
      <c r="L20" s="252">
        <v>0.05</v>
      </c>
      <c r="M20" s="466"/>
      <c r="N20" s="99"/>
      <c r="O20" s="102"/>
      <c r="P20" s="103"/>
      <c r="Q20" s="99"/>
      <c r="R20" s="467"/>
      <c r="S20" s="100"/>
      <c r="T20" s="100"/>
      <c r="U20" s="100"/>
      <c r="V20" s="243"/>
      <c r="W20" s="256"/>
      <c r="X20" s="259"/>
      <c r="Y20" s="466"/>
      <c r="Z20" s="98"/>
      <c r="AA20" s="120" t="s">
        <v>402</v>
      </c>
      <c r="AB20" s="105">
        <v>1</v>
      </c>
      <c r="AC20" s="261" t="s">
        <v>86</v>
      </c>
      <c r="AD20" s="271">
        <v>0.01</v>
      </c>
      <c r="AE20" s="466"/>
      <c r="AF20" s="93"/>
      <c r="AG20" s="99" t="s">
        <v>403</v>
      </c>
      <c r="AH20" s="99">
        <v>20</v>
      </c>
      <c r="AI20" s="108" t="s">
        <v>86</v>
      </c>
      <c r="AJ20" s="467"/>
      <c r="AK20" s="104"/>
      <c r="AL20" s="100" t="s">
        <v>222</v>
      </c>
      <c r="AM20" s="100">
        <v>20</v>
      </c>
      <c r="AN20" s="243" t="s">
        <v>86</v>
      </c>
      <c r="AO20" s="255" t="s">
        <v>404</v>
      </c>
      <c r="AP20" s="258" t="s">
        <v>391</v>
      </c>
      <c r="AQ20" s="466" t="s">
        <v>554</v>
      </c>
      <c r="AR20" s="108"/>
      <c r="AS20" s="133" t="s">
        <v>106</v>
      </c>
      <c r="AT20" s="108">
        <v>6</v>
      </c>
      <c r="AU20" s="108" t="s">
        <v>86</v>
      </c>
      <c r="AV20" s="116"/>
      <c r="AW20" s="100"/>
      <c r="AX20" s="117" t="s">
        <v>106</v>
      </c>
      <c r="AY20" s="117">
        <v>6</v>
      </c>
      <c r="AZ20" s="130" t="s">
        <v>86</v>
      </c>
      <c r="BA20" s="10" t="s">
        <v>408</v>
      </c>
      <c r="BB20" s="10" t="s">
        <v>408</v>
      </c>
    </row>
    <row r="21" spans="1:54" ht="60" customHeight="1">
      <c r="A21" s="469"/>
      <c r="B21" s="99"/>
      <c r="C21" s="91"/>
      <c r="D21" s="91"/>
      <c r="E21" s="99"/>
      <c r="F21" s="467"/>
      <c r="G21" s="100"/>
      <c r="H21" s="100"/>
      <c r="I21" s="100"/>
      <c r="J21" s="243"/>
      <c r="K21" s="249"/>
      <c r="L21" s="252"/>
      <c r="M21" s="466"/>
      <c r="N21" s="99"/>
      <c r="O21" s="91"/>
      <c r="P21" s="91"/>
      <c r="Q21" s="99"/>
      <c r="R21" s="467"/>
      <c r="S21" s="100"/>
      <c r="T21" s="100"/>
      <c r="U21" s="100"/>
      <c r="V21" s="243"/>
      <c r="W21" s="256"/>
      <c r="X21" s="259"/>
      <c r="Y21" s="466"/>
      <c r="Z21" s="99"/>
      <c r="AA21" s="120" t="s">
        <v>405</v>
      </c>
      <c r="AB21" s="105">
        <v>5</v>
      </c>
      <c r="AC21" s="261" t="s">
        <v>86</v>
      </c>
      <c r="AD21" s="271" t="s">
        <v>406</v>
      </c>
      <c r="AE21" s="466"/>
      <c r="AF21" s="99"/>
      <c r="AG21" s="99" t="s">
        <v>407</v>
      </c>
      <c r="AH21" s="99">
        <v>5</v>
      </c>
      <c r="AI21" s="108" t="s">
        <v>86</v>
      </c>
      <c r="AJ21" s="467"/>
      <c r="AK21" s="100"/>
      <c r="AL21" s="100" t="s">
        <v>407</v>
      </c>
      <c r="AM21" s="100">
        <v>5</v>
      </c>
      <c r="AN21" s="253" t="s">
        <v>86</v>
      </c>
      <c r="AO21" s="255"/>
      <c r="AP21" s="258"/>
      <c r="AQ21" s="466"/>
      <c r="AR21" s="98"/>
      <c r="AS21" s="98"/>
      <c r="AT21" s="98"/>
      <c r="AU21" s="98"/>
      <c r="AV21" s="92"/>
      <c r="AW21" s="92"/>
      <c r="AX21" s="92"/>
      <c r="AY21" s="92"/>
      <c r="AZ21" s="92"/>
    </row>
    <row r="22" spans="1:54" ht="60" customHeight="1">
      <c r="A22" s="469" t="s">
        <v>6</v>
      </c>
      <c r="B22" s="107" t="s">
        <v>21</v>
      </c>
      <c r="C22" s="108" t="s">
        <v>21</v>
      </c>
      <c r="D22" s="108">
        <v>70</v>
      </c>
      <c r="E22" s="108" t="s">
        <v>86</v>
      </c>
      <c r="F22" s="467" t="s">
        <v>6</v>
      </c>
      <c r="G22" s="94" t="s">
        <v>21</v>
      </c>
      <c r="H22" s="100" t="s">
        <v>21</v>
      </c>
      <c r="I22" s="100">
        <v>70</v>
      </c>
      <c r="J22" s="243" t="s">
        <v>86</v>
      </c>
      <c r="K22" s="249">
        <v>0.7</v>
      </c>
      <c r="L22" s="252">
        <v>0.7</v>
      </c>
      <c r="M22" s="466" t="s">
        <v>6</v>
      </c>
      <c r="N22" s="107" t="s">
        <v>21</v>
      </c>
      <c r="O22" s="108" t="s">
        <v>21</v>
      </c>
      <c r="P22" s="108">
        <v>70</v>
      </c>
      <c r="Q22" s="108" t="s">
        <v>86</v>
      </c>
      <c r="R22" s="467" t="s">
        <v>6</v>
      </c>
      <c r="S22" s="94" t="s">
        <v>21</v>
      </c>
      <c r="T22" s="100" t="s">
        <v>21</v>
      </c>
      <c r="U22" s="100">
        <v>70</v>
      </c>
      <c r="V22" s="243" t="s">
        <v>86</v>
      </c>
      <c r="W22" s="256">
        <v>0.7</v>
      </c>
      <c r="X22" s="259">
        <v>0.7</v>
      </c>
      <c r="Y22" s="466" t="s">
        <v>6</v>
      </c>
      <c r="Z22" s="94" t="s">
        <v>28</v>
      </c>
      <c r="AA22" s="99" t="s">
        <v>115</v>
      </c>
      <c r="AB22" s="108">
        <v>75</v>
      </c>
      <c r="AC22" s="261" t="s">
        <v>86</v>
      </c>
      <c r="AD22" s="269">
        <v>0.75</v>
      </c>
      <c r="AE22" s="466" t="s">
        <v>6</v>
      </c>
      <c r="AF22" s="118" t="s">
        <v>21</v>
      </c>
      <c r="AG22" s="120" t="s">
        <v>21</v>
      </c>
      <c r="AH22" s="120">
        <v>70</v>
      </c>
      <c r="AI22" s="108" t="s">
        <v>86</v>
      </c>
      <c r="AJ22" s="467" t="s">
        <v>6</v>
      </c>
      <c r="AK22" s="94" t="s">
        <v>21</v>
      </c>
      <c r="AL22" s="100" t="s">
        <v>21</v>
      </c>
      <c r="AM22" s="100">
        <v>70</v>
      </c>
      <c r="AN22" s="243" t="s">
        <v>86</v>
      </c>
      <c r="AO22" s="255">
        <v>0.7</v>
      </c>
      <c r="AP22" s="258">
        <v>0.7</v>
      </c>
      <c r="AQ22" s="466" t="s">
        <v>6</v>
      </c>
      <c r="AR22" s="107" t="s">
        <v>21</v>
      </c>
      <c r="AS22" s="108" t="s">
        <v>21</v>
      </c>
      <c r="AT22" s="108">
        <v>70</v>
      </c>
      <c r="AU22" s="108" t="s">
        <v>86</v>
      </c>
      <c r="AV22" s="467" t="s">
        <v>6</v>
      </c>
      <c r="AW22" s="94" t="s">
        <v>21</v>
      </c>
      <c r="AX22" s="100" t="s">
        <v>21</v>
      </c>
      <c r="AY22" s="100">
        <v>70</v>
      </c>
      <c r="AZ22" s="100" t="s">
        <v>86</v>
      </c>
      <c r="BA22" s="10">
        <v>0.75</v>
      </c>
      <c r="BB22" s="10">
        <v>0.75</v>
      </c>
    </row>
    <row r="23" spans="1:54" ht="60" customHeight="1">
      <c r="A23" s="469"/>
      <c r="B23" s="99"/>
      <c r="C23" s="99" t="s">
        <v>409</v>
      </c>
      <c r="D23" s="99"/>
      <c r="E23" s="108" t="s">
        <v>86</v>
      </c>
      <c r="F23" s="467"/>
      <c r="G23" s="100"/>
      <c r="H23" s="100"/>
      <c r="I23" s="100"/>
      <c r="J23" s="243"/>
      <c r="K23" s="249"/>
      <c r="L23" s="252"/>
      <c r="M23" s="466"/>
      <c r="N23" s="99"/>
      <c r="O23" s="99" t="s">
        <v>116</v>
      </c>
      <c r="P23" s="99"/>
      <c r="Q23" s="108" t="s">
        <v>86</v>
      </c>
      <c r="R23" s="467"/>
      <c r="S23" s="100"/>
      <c r="T23" s="100" t="s">
        <v>116</v>
      </c>
      <c r="U23" s="100"/>
      <c r="V23" s="243" t="s">
        <v>86</v>
      </c>
      <c r="W23" s="256"/>
      <c r="X23" s="259"/>
      <c r="Y23" s="466"/>
      <c r="Z23" s="99"/>
      <c r="AA23" s="99" t="s">
        <v>90</v>
      </c>
      <c r="AB23" s="99"/>
      <c r="AC23" s="261" t="s">
        <v>86</v>
      </c>
      <c r="AD23" s="271"/>
      <c r="AE23" s="466"/>
      <c r="AF23" s="99"/>
      <c r="AG23" s="99" t="s">
        <v>410</v>
      </c>
      <c r="AH23" s="99"/>
      <c r="AI23" s="108" t="s">
        <v>86</v>
      </c>
      <c r="AJ23" s="467"/>
      <c r="AK23" s="100"/>
      <c r="AL23" s="100" t="s">
        <v>116</v>
      </c>
      <c r="AM23" s="100"/>
      <c r="AN23" s="243" t="s">
        <v>86</v>
      </c>
      <c r="AO23" s="255"/>
      <c r="AP23" s="258"/>
      <c r="AQ23" s="466"/>
      <c r="AR23" s="99"/>
      <c r="AS23" s="99" t="s">
        <v>90</v>
      </c>
      <c r="AT23" s="99"/>
      <c r="AU23" s="108" t="s">
        <v>86</v>
      </c>
      <c r="AV23" s="467"/>
      <c r="AW23" s="100"/>
      <c r="AX23" s="100"/>
      <c r="AY23" s="100"/>
      <c r="AZ23" s="100"/>
      <c r="BA23" s="10"/>
      <c r="BB23" s="10"/>
    </row>
    <row r="24" spans="1:54" ht="60" customHeight="1">
      <c r="A24" s="469" t="s">
        <v>118</v>
      </c>
      <c r="B24" s="129" t="s">
        <v>411</v>
      </c>
      <c r="C24" s="93" t="s">
        <v>119</v>
      </c>
      <c r="D24" s="93">
        <v>20</v>
      </c>
      <c r="E24" s="93" t="s">
        <v>86</v>
      </c>
      <c r="F24" s="467" t="s">
        <v>118</v>
      </c>
      <c r="G24" s="94" t="s">
        <v>78</v>
      </c>
      <c r="H24" s="100" t="s">
        <v>119</v>
      </c>
      <c r="I24" s="100">
        <v>20</v>
      </c>
      <c r="J24" s="243" t="s">
        <v>86</v>
      </c>
      <c r="K24" s="249">
        <v>0.2</v>
      </c>
      <c r="L24" s="252">
        <v>0.2</v>
      </c>
      <c r="M24" s="466" t="s">
        <v>118</v>
      </c>
      <c r="N24" s="94" t="s">
        <v>121</v>
      </c>
      <c r="O24" s="99" t="s">
        <v>122</v>
      </c>
      <c r="P24" s="99">
        <v>1</v>
      </c>
      <c r="Q24" s="99" t="s">
        <v>86</v>
      </c>
      <c r="R24" s="467" t="s">
        <v>118</v>
      </c>
      <c r="S24" s="94" t="s">
        <v>121</v>
      </c>
      <c r="T24" s="100" t="s">
        <v>122</v>
      </c>
      <c r="U24" s="100">
        <v>1</v>
      </c>
      <c r="V24" s="243" t="s">
        <v>86</v>
      </c>
      <c r="W24" s="256">
        <v>0.01</v>
      </c>
      <c r="X24" s="259">
        <v>0.01</v>
      </c>
      <c r="Y24" s="466" t="s">
        <v>118</v>
      </c>
      <c r="Z24" s="94" t="s">
        <v>223</v>
      </c>
      <c r="AA24" s="99" t="s">
        <v>795</v>
      </c>
      <c r="AB24" s="99">
        <v>15</v>
      </c>
      <c r="AC24" s="262" t="s">
        <v>86</v>
      </c>
      <c r="AD24" s="269">
        <v>0.15</v>
      </c>
      <c r="AE24" s="466" t="s">
        <v>118</v>
      </c>
      <c r="AF24" s="94" t="s">
        <v>29</v>
      </c>
      <c r="AG24" s="99" t="s">
        <v>120</v>
      </c>
      <c r="AH24" s="99">
        <v>1</v>
      </c>
      <c r="AI24" s="99" t="s">
        <v>86</v>
      </c>
      <c r="AJ24" s="467" t="s">
        <v>118</v>
      </c>
      <c r="AK24" s="129" t="s">
        <v>29</v>
      </c>
      <c r="AL24" s="100" t="s">
        <v>120</v>
      </c>
      <c r="AM24" s="130">
        <v>1</v>
      </c>
      <c r="AN24" s="273" t="s">
        <v>86</v>
      </c>
      <c r="AO24" s="255">
        <v>0.01</v>
      </c>
      <c r="AP24" s="258">
        <v>0.01</v>
      </c>
      <c r="AQ24" s="466" t="s">
        <v>118</v>
      </c>
      <c r="AR24" s="126" t="s">
        <v>412</v>
      </c>
      <c r="AS24" s="105" t="s">
        <v>413</v>
      </c>
      <c r="AT24" s="93">
        <v>25</v>
      </c>
      <c r="AU24" s="93" t="s">
        <v>414</v>
      </c>
      <c r="AV24" s="467" t="s">
        <v>118</v>
      </c>
      <c r="AW24" s="94" t="s">
        <v>415</v>
      </c>
      <c r="AX24" s="100" t="s">
        <v>154</v>
      </c>
      <c r="AY24" s="100">
        <v>25</v>
      </c>
      <c r="AZ24" s="100" t="s">
        <v>86</v>
      </c>
      <c r="BA24" s="10">
        <v>0.25</v>
      </c>
      <c r="BB24" s="11">
        <v>0.25</v>
      </c>
    </row>
    <row r="25" spans="1:54" ht="60" customHeight="1">
      <c r="A25" s="469" t="s">
        <v>118</v>
      </c>
      <c r="B25" s="93"/>
      <c r="C25" s="134" t="s">
        <v>117</v>
      </c>
      <c r="D25" s="134">
        <v>3</v>
      </c>
      <c r="E25" s="134" t="s">
        <v>86</v>
      </c>
      <c r="F25" s="467"/>
      <c r="G25" s="100"/>
      <c r="H25" s="100" t="s">
        <v>123</v>
      </c>
      <c r="I25" s="100">
        <v>3</v>
      </c>
      <c r="J25" s="243" t="s">
        <v>86</v>
      </c>
      <c r="K25" s="249">
        <v>0.03</v>
      </c>
      <c r="L25" s="252">
        <v>0.03</v>
      </c>
      <c r="M25" s="466" t="s">
        <v>118</v>
      </c>
      <c r="N25" s="99"/>
      <c r="O25" s="99" t="s">
        <v>124</v>
      </c>
      <c r="P25" s="99">
        <v>3</v>
      </c>
      <c r="Q25" s="99" t="s">
        <v>86</v>
      </c>
      <c r="R25" s="467"/>
      <c r="S25" s="100"/>
      <c r="T25" s="100" t="s">
        <v>124</v>
      </c>
      <c r="U25" s="100">
        <v>3</v>
      </c>
      <c r="V25" s="243" t="s">
        <v>86</v>
      </c>
      <c r="W25" s="256" t="s">
        <v>416</v>
      </c>
      <c r="X25" s="259" t="s">
        <v>416</v>
      </c>
      <c r="Y25" s="466" t="s">
        <v>118</v>
      </c>
      <c r="Z25" s="99"/>
      <c r="AA25" s="102" t="s">
        <v>224</v>
      </c>
      <c r="AB25" s="103">
        <v>15</v>
      </c>
      <c r="AC25" s="262" t="s">
        <v>86</v>
      </c>
      <c r="AD25" s="271" t="s">
        <v>417</v>
      </c>
      <c r="AE25" s="466" t="s">
        <v>118</v>
      </c>
      <c r="AF25" s="99"/>
      <c r="AG25" s="102" t="s">
        <v>843</v>
      </c>
      <c r="AH25" s="103">
        <v>1</v>
      </c>
      <c r="AI25" s="99" t="s">
        <v>86</v>
      </c>
      <c r="AJ25" s="467"/>
      <c r="AK25" s="112"/>
      <c r="AL25" s="112" t="s">
        <v>418</v>
      </c>
      <c r="AM25" s="112"/>
      <c r="AN25" s="273"/>
      <c r="AO25" s="255" t="s">
        <v>419</v>
      </c>
      <c r="AP25" s="258"/>
      <c r="AQ25" s="466" t="s">
        <v>118</v>
      </c>
      <c r="AR25" s="135"/>
      <c r="AS25" s="135" t="s">
        <v>420</v>
      </c>
      <c r="AT25" s="135"/>
      <c r="AU25" s="93" t="s">
        <v>367</v>
      </c>
      <c r="AV25" s="467"/>
      <c r="AW25" s="100"/>
      <c r="AX25" s="136" t="s">
        <v>420</v>
      </c>
      <c r="AY25" s="136"/>
      <c r="AZ25" s="130" t="s">
        <v>367</v>
      </c>
      <c r="BA25" s="11"/>
      <c r="BB25" s="11"/>
    </row>
    <row r="26" spans="1:54" ht="60" customHeight="1">
      <c r="A26" s="469"/>
      <c r="B26" s="93"/>
      <c r="C26" s="93" t="s">
        <v>421</v>
      </c>
      <c r="D26" s="93">
        <v>5</v>
      </c>
      <c r="E26" s="93" t="s">
        <v>86</v>
      </c>
      <c r="F26" s="467"/>
      <c r="G26" s="100"/>
      <c r="H26" s="100" t="s">
        <v>117</v>
      </c>
      <c r="I26" s="100">
        <v>5</v>
      </c>
      <c r="J26" s="243" t="s">
        <v>86</v>
      </c>
      <c r="K26" s="249" t="s">
        <v>491</v>
      </c>
      <c r="L26" s="252">
        <v>0.05</v>
      </c>
      <c r="M26" s="466"/>
      <c r="N26" s="99"/>
      <c r="O26" s="99" t="s">
        <v>126</v>
      </c>
      <c r="P26" s="99"/>
      <c r="Q26" s="99"/>
      <c r="R26" s="467"/>
      <c r="S26" s="100"/>
      <c r="T26" s="100" t="s">
        <v>126</v>
      </c>
      <c r="U26" s="100"/>
      <c r="V26" s="243"/>
      <c r="W26" s="256"/>
      <c r="X26" s="259"/>
      <c r="Y26" s="466"/>
      <c r="Z26" s="99"/>
      <c r="AA26" s="99" t="s">
        <v>158</v>
      </c>
      <c r="AB26" s="99"/>
      <c r="AC26" s="262" t="s">
        <v>86</v>
      </c>
      <c r="AD26" s="271"/>
      <c r="AE26" s="466"/>
      <c r="AF26" s="99"/>
      <c r="AG26" s="99" t="s">
        <v>125</v>
      </c>
      <c r="AH26" s="99"/>
      <c r="AI26" s="99"/>
      <c r="AJ26" s="467"/>
      <c r="AK26" s="130"/>
      <c r="AL26" s="112"/>
      <c r="AM26" s="112"/>
      <c r="AN26" s="273"/>
      <c r="AO26" s="255"/>
      <c r="AP26" s="258"/>
      <c r="AQ26" s="466"/>
      <c r="AR26" s="127"/>
      <c r="AS26" s="93" t="s">
        <v>422</v>
      </c>
      <c r="AT26" s="93"/>
      <c r="AU26" s="93"/>
      <c r="AV26" s="467"/>
      <c r="AW26" s="100"/>
      <c r="AX26" s="100"/>
      <c r="AY26" s="100"/>
      <c r="AZ26" s="100"/>
      <c r="BA26" s="10"/>
      <c r="BB26" s="10"/>
    </row>
    <row r="27" spans="1:54" ht="60" customHeight="1">
      <c r="A27" s="469"/>
      <c r="B27" s="93"/>
      <c r="C27" s="93" t="s">
        <v>158</v>
      </c>
      <c r="D27" s="99"/>
      <c r="E27" s="99"/>
      <c r="F27" s="467"/>
      <c r="G27" s="100"/>
      <c r="H27" s="100"/>
      <c r="I27" s="100"/>
      <c r="J27" s="243"/>
      <c r="K27" s="249"/>
      <c r="L27" s="252"/>
      <c r="M27" s="466"/>
      <c r="N27" s="99"/>
      <c r="O27" s="99"/>
      <c r="P27" s="99"/>
      <c r="Q27" s="99"/>
      <c r="R27" s="467"/>
      <c r="S27" s="100"/>
      <c r="T27" s="100"/>
      <c r="U27" s="100"/>
      <c r="V27" s="243"/>
      <c r="W27" s="256"/>
      <c r="X27" s="259"/>
      <c r="Y27" s="466"/>
      <c r="Z27" s="99"/>
      <c r="AA27" s="99"/>
      <c r="AB27" s="99"/>
      <c r="AC27" s="262"/>
      <c r="AD27" s="271"/>
      <c r="AE27" s="466"/>
      <c r="AF27" s="93"/>
      <c r="AG27" s="93"/>
      <c r="AH27" s="93"/>
      <c r="AI27" s="93"/>
      <c r="AJ27" s="467"/>
      <c r="AK27" s="112"/>
      <c r="AL27" s="112"/>
      <c r="AM27" s="112"/>
      <c r="AN27" s="273"/>
      <c r="AO27" s="255"/>
      <c r="AP27" s="258"/>
      <c r="AQ27" s="275"/>
      <c r="AR27" s="98"/>
      <c r="AS27" s="98"/>
      <c r="AT27" s="98"/>
      <c r="AU27" s="98"/>
      <c r="AV27" s="92"/>
      <c r="AW27" s="92"/>
      <c r="AX27" s="92"/>
      <c r="AY27" s="92"/>
      <c r="AZ27" s="92"/>
      <c r="BA27" s="10"/>
      <c r="BB27" s="10"/>
    </row>
    <row r="28" spans="1:54" ht="60" customHeight="1">
      <c r="A28" s="99" t="s">
        <v>22</v>
      </c>
      <c r="B28" s="99" t="s">
        <v>22</v>
      </c>
      <c r="C28" s="99" t="s">
        <v>22</v>
      </c>
      <c r="D28" s="99">
        <v>1</v>
      </c>
      <c r="E28" s="99" t="s">
        <v>127</v>
      </c>
      <c r="F28" s="100" t="s">
        <v>22</v>
      </c>
      <c r="G28" s="100" t="s">
        <v>22</v>
      </c>
      <c r="H28" s="100" t="s">
        <v>22</v>
      </c>
      <c r="I28" s="100">
        <v>1</v>
      </c>
      <c r="J28" s="243" t="s">
        <v>127</v>
      </c>
      <c r="K28" s="249"/>
      <c r="L28" s="252"/>
      <c r="M28" s="246" t="s">
        <v>22</v>
      </c>
      <c r="N28" s="99" t="s">
        <v>22</v>
      </c>
      <c r="O28" s="99" t="s">
        <v>22</v>
      </c>
      <c r="P28" s="99">
        <v>1</v>
      </c>
      <c r="Q28" s="99" t="s">
        <v>127</v>
      </c>
      <c r="R28" s="100" t="s">
        <v>22</v>
      </c>
      <c r="S28" s="100" t="s">
        <v>22</v>
      </c>
      <c r="T28" s="100" t="s">
        <v>22</v>
      </c>
      <c r="U28" s="100">
        <v>1</v>
      </c>
      <c r="V28" s="243" t="s">
        <v>127</v>
      </c>
      <c r="W28" s="257"/>
      <c r="X28" s="260"/>
      <c r="Y28" s="246"/>
      <c r="Z28" s="99"/>
      <c r="AA28" s="99"/>
      <c r="AB28" s="99"/>
      <c r="AC28" s="262"/>
      <c r="AD28" s="269"/>
      <c r="AE28" s="246" t="s">
        <v>22</v>
      </c>
      <c r="AF28" s="99" t="s">
        <v>22</v>
      </c>
      <c r="AG28" s="99" t="s">
        <v>22</v>
      </c>
      <c r="AH28" s="99">
        <v>1</v>
      </c>
      <c r="AI28" s="99" t="s">
        <v>127</v>
      </c>
      <c r="AJ28" s="100" t="s">
        <v>22</v>
      </c>
      <c r="AK28" s="100" t="s">
        <v>22</v>
      </c>
      <c r="AL28" s="100" t="s">
        <v>22</v>
      </c>
      <c r="AM28" s="100">
        <v>1</v>
      </c>
      <c r="AN28" s="243" t="s">
        <v>127</v>
      </c>
      <c r="AO28" s="255"/>
      <c r="AP28" s="258"/>
      <c r="AQ28" s="246" t="s">
        <v>22</v>
      </c>
      <c r="AR28" s="99" t="s">
        <v>22</v>
      </c>
      <c r="AS28" s="99" t="s">
        <v>22</v>
      </c>
      <c r="AT28" s="99">
        <v>1</v>
      </c>
      <c r="AU28" s="99" t="s">
        <v>127</v>
      </c>
      <c r="AV28" s="100" t="s">
        <v>22</v>
      </c>
      <c r="AW28" s="100" t="s">
        <v>22</v>
      </c>
      <c r="AX28" s="100" t="s">
        <v>22</v>
      </c>
      <c r="AY28" s="100">
        <v>1</v>
      </c>
      <c r="AZ28" s="100" t="s">
        <v>127</v>
      </c>
    </row>
    <row r="29" spans="1:54">
      <c r="K29" s="106">
        <f>K18+K19+K20+K22+K24+K25</f>
        <v>1.33</v>
      </c>
      <c r="L29" s="106">
        <f>L12+L13+L18+L19+L20+L22+L24+L25+L26</f>
        <v>1.6300000000000001</v>
      </c>
      <c r="W29" s="254">
        <f>W3+W4+W5+W6+W7+W8+W13+W14+W15+W22+W24</f>
        <v>1.61</v>
      </c>
      <c r="X29" s="254">
        <f>X3+X4+X5+X6+X7+X8+X12+X22+X24</f>
        <v>1.31</v>
      </c>
      <c r="AD29" s="254">
        <f>AD13+AD15+AD18+AD19+AD20+AD22+AD24</f>
        <v>1.1299999999999999</v>
      </c>
      <c r="AO29" s="106">
        <f>AO14+AO15+AO18+AO22+AO24</f>
        <v>1.0900000000000001</v>
      </c>
      <c r="AP29" s="106">
        <f>AP13+AP14+AP18+AP22+AP24</f>
        <v>1.04</v>
      </c>
      <c r="BA29" s="18">
        <f>BA13+BA14+BA15+BA17+BA18+BA19+BA22+BA24</f>
        <v>1.83</v>
      </c>
      <c r="BB29" s="18">
        <f>BB13+BB14+BB15+BB17+BB18+BB19+BB22+BB24</f>
        <v>2</v>
      </c>
    </row>
  </sheetData>
  <mergeCells count="62">
    <mergeCell ref="AJ1:AL1"/>
    <mergeCell ref="AM1:AN1"/>
    <mergeCell ref="AE2:AE9"/>
    <mergeCell ref="AJ2:AJ9"/>
    <mergeCell ref="R1:T1"/>
    <mergeCell ref="U1:V1"/>
    <mergeCell ref="Y1:AA1"/>
    <mergeCell ref="AB1:AC1"/>
    <mergeCell ref="AE1:AG1"/>
    <mergeCell ref="AH1:AI1"/>
    <mergeCell ref="A1:C1"/>
    <mergeCell ref="AE22:AE23"/>
    <mergeCell ref="S10:V10"/>
    <mergeCell ref="N10:Q10"/>
    <mergeCell ref="A2:A9"/>
    <mergeCell ref="F2:F9"/>
    <mergeCell ref="M2:M9"/>
    <mergeCell ref="R2:R9"/>
    <mergeCell ref="Y2:Y9"/>
    <mergeCell ref="D1:E1"/>
    <mergeCell ref="F1:H1"/>
    <mergeCell ref="I1:J1"/>
    <mergeCell ref="M1:O1"/>
    <mergeCell ref="P1:Q1"/>
    <mergeCell ref="AJ11:AJ16"/>
    <mergeCell ref="A17:A21"/>
    <mergeCell ref="F17:F21"/>
    <mergeCell ref="M17:M21"/>
    <mergeCell ref="R17:R21"/>
    <mergeCell ref="Y17:Y21"/>
    <mergeCell ref="AE17:AE21"/>
    <mergeCell ref="AJ17:AJ21"/>
    <mergeCell ref="A11:A16"/>
    <mergeCell ref="F11:F16"/>
    <mergeCell ref="M11:M16"/>
    <mergeCell ref="R11:R16"/>
    <mergeCell ref="Y11:Y16"/>
    <mergeCell ref="AE11:AE16"/>
    <mergeCell ref="AY1:AZ1"/>
    <mergeCell ref="AJ22:AJ23"/>
    <mergeCell ref="A24:A27"/>
    <mergeCell ref="F24:F27"/>
    <mergeCell ref="M24:M27"/>
    <mergeCell ref="R24:R27"/>
    <mergeCell ref="Y24:Y27"/>
    <mergeCell ref="AE24:AE27"/>
    <mergeCell ref="AJ24:AJ27"/>
    <mergeCell ref="A22:A23"/>
    <mergeCell ref="F22:F23"/>
    <mergeCell ref="M22:M23"/>
    <mergeCell ref="R22:R23"/>
    <mergeCell ref="Y22:Y23"/>
    <mergeCell ref="AQ1:AS1"/>
    <mergeCell ref="AT1:AU1"/>
    <mergeCell ref="AV1:AX1"/>
    <mergeCell ref="AQ24:AQ26"/>
    <mergeCell ref="AV24:AV26"/>
    <mergeCell ref="AQ20:AQ21"/>
    <mergeCell ref="AQ22:AQ23"/>
    <mergeCell ref="AV22:AV23"/>
    <mergeCell ref="AQ11:AQ16"/>
    <mergeCell ref="AV11:AV16"/>
  </mergeCells>
  <phoneticPr fontId="22" type="noConversion"/>
  <printOptions horizontalCentered="1" verticalCentered="1"/>
  <pageMargins left="0" right="0" top="0" bottom="0" header="0.31496062992125984" footer="0.31496062992125984"/>
  <pageSetup paperSize="9" scale="2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view="pageBreakPreview" zoomScale="30" zoomScaleNormal="50" zoomScaleSheetLayoutView="30" workbookViewId="0">
      <selection activeCell="U39" sqref="U39"/>
    </sheetView>
  </sheetViews>
  <sheetFormatPr defaultRowHeight="27.75"/>
  <cols>
    <col min="1" max="1" width="5.625" style="106" customWidth="1"/>
    <col min="2" max="2" width="14.875" style="106" customWidth="1"/>
    <col min="3" max="3" width="17" style="106" customWidth="1"/>
    <col min="4" max="5" width="10.625" style="106" customWidth="1"/>
    <col min="6" max="6" width="8.625" style="106" customWidth="1"/>
    <col min="7" max="7" width="14.375" style="106" customWidth="1"/>
    <col min="8" max="8" width="20.5" style="106" customWidth="1"/>
    <col min="9" max="9" width="10.625" style="106" customWidth="1"/>
    <col min="10" max="10" width="8.75" style="106" customWidth="1"/>
    <col min="11" max="11" width="14.75" style="106" hidden="1" customWidth="1"/>
    <col min="12" max="12" width="18.5" style="106" hidden="1" customWidth="1"/>
    <col min="13" max="13" width="7.125" style="106" customWidth="1"/>
    <col min="14" max="14" width="18.375" style="106" customWidth="1"/>
    <col min="15" max="15" width="19.375" style="106" customWidth="1"/>
    <col min="16" max="16" width="10.625" style="106" customWidth="1"/>
    <col min="17" max="17" width="6.875" style="106" customWidth="1"/>
    <col min="18" max="18" width="10.625" style="106" customWidth="1"/>
    <col min="19" max="19" width="16.625" style="106" customWidth="1"/>
    <col min="20" max="20" width="19.125" style="106" customWidth="1"/>
    <col min="21" max="21" width="10.625" style="106" customWidth="1"/>
    <col min="22" max="22" width="8.125" style="106" customWidth="1"/>
    <col min="23" max="23" width="16" style="106" hidden="1" customWidth="1"/>
    <col min="24" max="24" width="16.875" style="106" hidden="1" customWidth="1"/>
    <col min="25" max="25" width="6.875" style="106" customWidth="1"/>
    <col min="26" max="26" width="16.875" style="106" customWidth="1"/>
    <col min="27" max="27" width="23.625" style="106" customWidth="1"/>
    <col min="28" max="28" width="10.625" style="106" customWidth="1"/>
    <col min="29" max="29" width="8.75" style="106" customWidth="1"/>
    <col min="30" max="30" width="19" style="106" hidden="1" customWidth="1"/>
    <col min="31" max="31" width="7.5" style="106" customWidth="1"/>
    <col min="32" max="32" width="24.75" style="106" customWidth="1"/>
    <col min="33" max="33" width="28.375" style="106" customWidth="1"/>
    <col min="34" max="34" width="10.625" style="106" customWidth="1"/>
    <col min="35" max="35" width="8.125" style="106" customWidth="1"/>
    <col min="36" max="36" width="8.75" style="106" customWidth="1"/>
    <col min="37" max="37" width="19.125" style="106" customWidth="1"/>
    <col min="38" max="38" width="29.625" style="106" customWidth="1"/>
    <col min="39" max="39" width="10.625" style="106" customWidth="1"/>
    <col min="40" max="40" width="8.125" style="106" customWidth="1"/>
    <col min="41" max="41" width="15.625" style="106" hidden="1" customWidth="1"/>
    <col min="42" max="42" width="18.125" style="106" hidden="1" customWidth="1"/>
    <col min="43" max="43" width="8.75" style="106" customWidth="1"/>
    <col min="44" max="44" width="20" style="106" customWidth="1"/>
    <col min="45" max="45" width="18.125" style="106" customWidth="1"/>
    <col min="46" max="46" width="10.625" style="106" customWidth="1"/>
    <col min="47" max="47" width="8.75" style="106" customWidth="1"/>
    <col min="48" max="48" width="9.375" style="106" customWidth="1"/>
    <col min="49" max="49" width="16.625" style="106" customWidth="1"/>
    <col min="50" max="50" width="17" style="106" customWidth="1"/>
    <col min="51" max="51" width="10.625" style="106" customWidth="1"/>
    <col min="52" max="52" width="8.75" style="106" customWidth="1"/>
    <col min="53" max="53" width="16.5" style="106" hidden="1" customWidth="1"/>
    <col min="54" max="54" width="15" style="106" hidden="1" customWidth="1"/>
    <col min="55" max="55" width="10.625" style="21" customWidth="1"/>
  </cols>
  <sheetData>
    <row r="1" spans="1:54" ht="60" customHeight="1">
      <c r="A1" s="471">
        <v>43990</v>
      </c>
      <c r="B1" s="471"/>
      <c r="C1" s="471"/>
      <c r="D1" s="472">
        <f>A1</f>
        <v>43990</v>
      </c>
      <c r="E1" s="472"/>
      <c r="F1" s="465">
        <v>43990</v>
      </c>
      <c r="G1" s="465"/>
      <c r="H1" s="465"/>
      <c r="I1" s="468">
        <f>F1</f>
        <v>43990</v>
      </c>
      <c r="J1" s="476"/>
      <c r="K1" s="248"/>
      <c r="L1" s="251"/>
      <c r="M1" s="470">
        <v>43991</v>
      </c>
      <c r="N1" s="471"/>
      <c r="O1" s="471"/>
      <c r="P1" s="472">
        <f>M1</f>
        <v>43991</v>
      </c>
      <c r="Q1" s="472"/>
      <c r="R1" s="465">
        <v>43991</v>
      </c>
      <c r="S1" s="465"/>
      <c r="T1" s="465"/>
      <c r="U1" s="468">
        <f>R1</f>
        <v>43991</v>
      </c>
      <c r="V1" s="476"/>
      <c r="W1" s="256"/>
      <c r="X1" s="259"/>
      <c r="Y1" s="470">
        <v>43992</v>
      </c>
      <c r="Z1" s="471"/>
      <c r="AA1" s="471"/>
      <c r="AB1" s="472">
        <f>Y1</f>
        <v>43992</v>
      </c>
      <c r="AC1" s="477"/>
      <c r="AD1" s="268"/>
      <c r="AE1" s="470">
        <v>43993</v>
      </c>
      <c r="AF1" s="471"/>
      <c r="AG1" s="471"/>
      <c r="AH1" s="472">
        <f>AE1</f>
        <v>43993</v>
      </c>
      <c r="AI1" s="472"/>
      <c r="AJ1" s="465">
        <f>AE1</f>
        <v>43993</v>
      </c>
      <c r="AK1" s="465"/>
      <c r="AL1" s="465"/>
      <c r="AM1" s="468">
        <f>AH1</f>
        <v>43993</v>
      </c>
      <c r="AN1" s="476"/>
      <c r="AO1" s="256"/>
      <c r="AP1" s="259"/>
      <c r="AQ1" s="470">
        <v>43994</v>
      </c>
      <c r="AR1" s="471"/>
      <c r="AS1" s="471"/>
      <c r="AT1" s="472">
        <f>AQ1</f>
        <v>43994</v>
      </c>
      <c r="AU1" s="472"/>
      <c r="AV1" s="465">
        <v>43994</v>
      </c>
      <c r="AW1" s="465"/>
      <c r="AX1" s="465"/>
      <c r="AY1" s="468">
        <f>AV1</f>
        <v>43994</v>
      </c>
      <c r="AZ1" s="468"/>
      <c r="BA1" s="282"/>
      <c r="BB1" s="282"/>
    </row>
    <row r="2" spans="1:54" ht="60" customHeight="1">
      <c r="A2" s="469" t="s">
        <v>3</v>
      </c>
      <c r="B2" s="94" t="s">
        <v>39</v>
      </c>
      <c r="C2" s="97" t="s">
        <v>85</v>
      </c>
      <c r="D2" s="97">
        <v>65</v>
      </c>
      <c r="E2" s="97" t="s">
        <v>86</v>
      </c>
      <c r="F2" s="467" t="s">
        <v>3</v>
      </c>
      <c r="G2" s="94" t="s">
        <v>39</v>
      </c>
      <c r="H2" s="100" t="s">
        <v>85</v>
      </c>
      <c r="I2" s="100">
        <v>65</v>
      </c>
      <c r="J2" s="243" t="s">
        <v>86</v>
      </c>
      <c r="K2" s="248" t="s">
        <v>555</v>
      </c>
      <c r="L2" s="251" t="s">
        <v>555</v>
      </c>
      <c r="M2" s="466" t="s">
        <v>3</v>
      </c>
      <c r="N2" s="107" t="s">
        <v>556</v>
      </c>
      <c r="O2" s="108" t="s">
        <v>557</v>
      </c>
      <c r="P2" s="108">
        <v>105</v>
      </c>
      <c r="Q2" s="108" t="s">
        <v>558</v>
      </c>
      <c r="R2" s="467" t="s">
        <v>3</v>
      </c>
      <c r="S2" s="107" t="s">
        <v>556</v>
      </c>
      <c r="T2" s="112" t="s">
        <v>557</v>
      </c>
      <c r="U2" s="112">
        <v>105</v>
      </c>
      <c r="V2" s="253" t="s">
        <v>558</v>
      </c>
      <c r="W2" s="256" t="s">
        <v>884</v>
      </c>
      <c r="X2" s="259" t="s">
        <v>884</v>
      </c>
      <c r="Y2" s="466" t="s">
        <v>3</v>
      </c>
      <c r="Z2" s="143" t="s">
        <v>37</v>
      </c>
      <c r="AA2" s="133" t="s">
        <v>85</v>
      </c>
      <c r="AB2" s="108">
        <v>65</v>
      </c>
      <c r="AC2" s="261" t="s">
        <v>86</v>
      </c>
      <c r="AD2" s="268" t="s">
        <v>555</v>
      </c>
      <c r="AE2" s="466" t="s">
        <v>3</v>
      </c>
      <c r="AF2" s="107" t="s">
        <v>55</v>
      </c>
      <c r="AG2" s="108" t="s">
        <v>85</v>
      </c>
      <c r="AH2" s="108">
        <v>65</v>
      </c>
      <c r="AI2" s="108" t="s">
        <v>86</v>
      </c>
      <c r="AJ2" s="467" t="s">
        <v>3</v>
      </c>
      <c r="AK2" s="94" t="s">
        <v>55</v>
      </c>
      <c r="AL2" s="100" t="s">
        <v>85</v>
      </c>
      <c r="AM2" s="100">
        <v>65</v>
      </c>
      <c r="AN2" s="243" t="s">
        <v>86</v>
      </c>
      <c r="AO2" s="248" t="s">
        <v>555</v>
      </c>
      <c r="AP2" s="251" t="s">
        <v>555</v>
      </c>
      <c r="AQ2" s="466" t="s">
        <v>3</v>
      </c>
      <c r="AR2" s="107" t="s">
        <v>41</v>
      </c>
      <c r="AS2" s="108" t="s">
        <v>128</v>
      </c>
      <c r="AT2" s="108">
        <v>65</v>
      </c>
      <c r="AU2" s="108" t="s">
        <v>86</v>
      </c>
      <c r="AV2" s="467" t="s">
        <v>3</v>
      </c>
      <c r="AW2" s="94" t="s">
        <v>41</v>
      </c>
      <c r="AX2" s="100" t="s">
        <v>128</v>
      </c>
      <c r="AY2" s="100">
        <v>65</v>
      </c>
      <c r="AZ2" s="100" t="s">
        <v>86</v>
      </c>
      <c r="BA2" s="283" t="s">
        <v>555</v>
      </c>
      <c r="BB2" s="283" t="s">
        <v>555</v>
      </c>
    </row>
    <row r="3" spans="1:54" ht="60" customHeight="1">
      <c r="A3" s="469"/>
      <c r="B3" s="97"/>
      <c r="C3" s="97" t="s">
        <v>130</v>
      </c>
      <c r="D3" s="97">
        <v>15</v>
      </c>
      <c r="E3" s="97" t="s">
        <v>86</v>
      </c>
      <c r="F3" s="467"/>
      <c r="G3" s="100"/>
      <c r="H3" s="100" t="s">
        <v>130</v>
      </c>
      <c r="I3" s="100">
        <v>15</v>
      </c>
      <c r="J3" s="243" t="s">
        <v>86</v>
      </c>
      <c r="K3" s="249" t="s">
        <v>559</v>
      </c>
      <c r="L3" s="252" t="s">
        <v>559</v>
      </c>
      <c r="M3" s="466"/>
      <c r="N3" s="108"/>
      <c r="O3" s="124" t="s">
        <v>560</v>
      </c>
      <c r="P3" s="124">
        <v>25</v>
      </c>
      <c r="Q3" s="108" t="s">
        <v>558</v>
      </c>
      <c r="R3" s="467"/>
      <c r="S3" s="112"/>
      <c r="T3" s="112" t="s">
        <v>560</v>
      </c>
      <c r="U3" s="112">
        <v>25</v>
      </c>
      <c r="V3" s="253" t="s">
        <v>558</v>
      </c>
      <c r="W3" s="256">
        <v>0.25</v>
      </c>
      <c r="X3" s="259">
        <v>0.25</v>
      </c>
      <c r="Y3" s="466"/>
      <c r="Z3" s="133"/>
      <c r="AA3" s="108" t="s">
        <v>129</v>
      </c>
      <c r="AB3" s="108">
        <v>15</v>
      </c>
      <c r="AC3" s="261" t="s">
        <v>86</v>
      </c>
      <c r="AD3" s="269" t="s">
        <v>559</v>
      </c>
      <c r="AE3" s="466"/>
      <c r="AF3" s="108"/>
      <c r="AG3" s="108" t="s">
        <v>181</v>
      </c>
      <c r="AH3" s="108">
        <v>15</v>
      </c>
      <c r="AI3" s="108" t="s">
        <v>86</v>
      </c>
      <c r="AJ3" s="467"/>
      <c r="AK3" s="100"/>
      <c r="AL3" s="100" t="s">
        <v>181</v>
      </c>
      <c r="AM3" s="100">
        <v>15</v>
      </c>
      <c r="AN3" s="243" t="s">
        <v>86</v>
      </c>
      <c r="AO3" s="249" t="s">
        <v>561</v>
      </c>
      <c r="AP3" s="252" t="s">
        <v>561</v>
      </c>
      <c r="AQ3" s="466"/>
      <c r="AR3" s="108"/>
      <c r="AS3" s="108" t="s">
        <v>124</v>
      </c>
      <c r="AT3" s="108">
        <v>15</v>
      </c>
      <c r="AU3" s="108" t="s">
        <v>86</v>
      </c>
      <c r="AV3" s="467"/>
      <c r="AW3" s="100"/>
      <c r="AX3" s="100" t="s">
        <v>124</v>
      </c>
      <c r="AY3" s="100">
        <v>15</v>
      </c>
      <c r="AZ3" s="100" t="s">
        <v>86</v>
      </c>
      <c r="BA3" s="284" t="s">
        <v>561</v>
      </c>
      <c r="BB3" s="284" t="s">
        <v>561</v>
      </c>
    </row>
    <row r="4" spans="1:54" ht="60" customHeight="1">
      <c r="A4" s="469"/>
      <c r="B4" s="99"/>
      <c r="C4" s="99"/>
      <c r="D4" s="99"/>
      <c r="E4" s="99"/>
      <c r="F4" s="467"/>
      <c r="G4" s="100"/>
      <c r="H4" s="100"/>
      <c r="I4" s="100"/>
      <c r="J4" s="243"/>
      <c r="K4" s="249"/>
      <c r="L4" s="252"/>
      <c r="M4" s="466"/>
      <c r="N4" s="108"/>
      <c r="O4" s="108" t="s">
        <v>562</v>
      </c>
      <c r="P4" s="108">
        <v>5</v>
      </c>
      <c r="Q4" s="108" t="s">
        <v>563</v>
      </c>
      <c r="R4" s="467"/>
      <c r="S4" s="112"/>
      <c r="T4" s="112" t="s">
        <v>562</v>
      </c>
      <c r="U4" s="112">
        <v>5</v>
      </c>
      <c r="V4" s="253" t="s">
        <v>563</v>
      </c>
      <c r="W4" s="256" t="s">
        <v>1009</v>
      </c>
      <c r="X4" s="259" t="s">
        <v>919</v>
      </c>
      <c r="Y4" s="466"/>
      <c r="Z4" s="99"/>
      <c r="AA4" s="99"/>
      <c r="AB4" s="99"/>
      <c r="AC4" s="262"/>
      <c r="AD4" s="269"/>
      <c r="AE4" s="466"/>
      <c r="AF4" s="99"/>
      <c r="AG4" s="99"/>
      <c r="AH4" s="99"/>
      <c r="AI4" s="99"/>
      <c r="AJ4" s="467"/>
      <c r="AK4" s="100"/>
      <c r="AL4" s="100"/>
      <c r="AM4" s="100"/>
      <c r="AN4" s="243"/>
      <c r="AO4" s="256"/>
      <c r="AP4" s="259"/>
      <c r="AQ4" s="466"/>
      <c r="AR4" s="99"/>
      <c r="AS4" s="99"/>
      <c r="AT4" s="99"/>
      <c r="AU4" s="99"/>
      <c r="AV4" s="467"/>
      <c r="AW4" s="100"/>
      <c r="AX4" s="100"/>
      <c r="AY4" s="100"/>
      <c r="AZ4" s="100"/>
      <c r="BA4" s="285"/>
      <c r="BB4" s="285"/>
    </row>
    <row r="5" spans="1:54" ht="60" customHeight="1">
      <c r="A5" s="469"/>
      <c r="B5" s="99"/>
      <c r="C5" s="99"/>
      <c r="D5" s="99"/>
      <c r="E5" s="99"/>
      <c r="F5" s="467"/>
      <c r="G5" s="100"/>
      <c r="H5" s="100"/>
      <c r="I5" s="100"/>
      <c r="J5" s="243"/>
      <c r="K5" s="249"/>
      <c r="L5" s="252"/>
      <c r="M5" s="466"/>
      <c r="N5" s="108"/>
      <c r="O5" s="108" t="s">
        <v>564</v>
      </c>
      <c r="P5" s="108">
        <v>3</v>
      </c>
      <c r="Q5" s="108" t="s">
        <v>563</v>
      </c>
      <c r="R5" s="467"/>
      <c r="S5" s="112"/>
      <c r="T5" s="112" t="s">
        <v>564</v>
      </c>
      <c r="U5" s="112">
        <v>3</v>
      </c>
      <c r="V5" s="253" t="s">
        <v>563</v>
      </c>
      <c r="W5" s="256">
        <v>0.03</v>
      </c>
      <c r="X5" s="259">
        <v>0.03</v>
      </c>
      <c r="Y5" s="466"/>
      <c r="Z5" s="99"/>
      <c r="AA5" s="99"/>
      <c r="AB5" s="99"/>
      <c r="AC5" s="262"/>
      <c r="AD5" s="269"/>
      <c r="AE5" s="466"/>
      <c r="AF5" s="99"/>
      <c r="AG5" s="99"/>
      <c r="AH5" s="99"/>
      <c r="AI5" s="99"/>
      <c r="AJ5" s="467"/>
      <c r="AK5" s="100"/>
      <c r="AL5" s="100"/>
      <c r="AM5" s="100"/>
      <c r="AN5" s="243"/>
      <c r="AO5" s="256"/>
      <c r="AP5" s="259"/>
      <c r="AQ5" s="466"/>
      <c r="AR5" s="99"/>
      <c r="AS5" s="99"/>
      <c r="AT5" s="99"/>
      <c r="AU5" s="99"/>
      <c r="AV5" s="467"/>
      <c r="AW5" s="100"/>
      <c r="AX5" s="100"/>
      <c r="AY5" s="100"/>
      <c r="AZ5" s="100"/>
      <c r="BA5" s="282"/>
      <c r="BB5" s="282"/>
    </row>
    <row r="6" spans="1:54" ht="60" customHeight="1">
      <c r="A6" s="469"/>
      <c r="B6" s="99"/>
      <c r="C6" s="99"/>
      <c r="D6" s="99"/>
      <c r="E6" s="99"/>
      <c r="F6" s="467"/>
      <c r="G6" s="100"/>
      <c r="H6" s="100"/>
      <c r="I6" s="100"/>
      <c r="J6" s="243"/>
      <c r="K6" s="249"/>
      <c r="L6" s="252"/>
      <c r="M6" s="466"/>
      <c r="N6" s="108"/>
      <c r="O6" s="108" t="s">
        <v>565</v>
      </c>
      <c r="P6" s="108">
        <v>3</v>
      </c>
      <c r="Q6" s="108" t="s">
        <v>563</v>
      </c>
      <c r="R6" s="467"/>
      <c r="S6" s="112"/>
      <c r="T6" s="112" t="s">
        <v>565</v>
      </c>
      <c r="U6" s="112">
        <v>3</v>
      </c>
      <c r="V6" s="253" t="s">
        <v>563</v>
      </c>
      <c r="W6" s="256">
        <v>0.03</v>
      </c>
      <c r="X6" s="259">
        <v>0.03</v>
      </c>
      <c r="Y6" s="466"/>
      <c r="Z6" s="99"/>
      <c r="AA6" s="99"/>
      <c r="AB6" s="99"/>
      <c r="AC6" s="262"/>
      <c r="AD6" s="269"/>
      <c r="AE6" s="466"/>
      <c r="AF6" s="99"/>
      <c r="AG6" s="99"/>
      <c r="AH6" s="99"/>
      <c r="AI6" s="99"/>
      <c r="AJ6" s="467"/>
      <c r="AK6" s="100"/>
      <c r="AL6" s="100"/>
      <c r="AM6" s="100"/>
      <c r="AN6" s="243"/>
      <c r="AO6" s="256"/>
      <c r="AP6" s="259"/>
      <c r="AQ6" s="466"/>
      <c r="AR6" s="99"/>
      <c r="AS6" s="99"/>
      <c r="AT6" s="99"/>
      <c r="AU6" s="99"/>
      <c r="AV6" s="467"/>
      <c r="AW6" s="100"/>
      <c r="AX6" s="100"/>
      <c r="AY6" s="100"/>
      <c r="AZ6" s="100"/>
      <c r="BA6" s="282"/>
      <c r="BB6" s="282"/>
    </row>
    <row r="7" spans="1:54" ht="60" customHeight="1">
      <c r="A7" s="469"/>
      <c r="B7" s="99"/>
      <c r="C7" s="99"/>
      <c r="D7" s="99"/>
      <c r="E7" s="99"/>
      <c r="F7" s="467"/>
      <c r="G7" s="100"/>
      <c r="H7" s="100"/>
      <c r="I7" s="100"/>
      <c r="J7" s="243"/>
      <c r="K7" s="249"/>
      <c r="L7" s="252"/>
      <c r="M7" s="466"/>
      <c r="N7" s="108"/>
      <c r="O7" s="108" t="s">
        <v>136</v>
      </c>
      <c r="P7" s="108">
        <v>5</v>
      </c>
      <c r="Q7" s="108" t="s">
        <v>566</v>
      </c>
      <c r="R7" s="467"/>
      <c r="S7" s="112"/>
      <c r="T7" s="112" t="s">
        <v>136</v>
      </c>
      <c r="U7" s="112">
        <v>5</v>
      </c>
      <c r="V7" s="253" t="s">
        <v>566</v>
      </c>
      <c r="W7" s="256">
        <v>0.05</v>
      </c>
      <c r="X7" s="259">
        <v>0.05</v>
      </c>
      <c r="Y7" s="466"/>
      <c r="Z7" s="99"/>
      <c r="AA7" s="99"/>
      <c r="AB7" s="99"/>
      <c r="AC7" s="262"/>
      <c r="AD7" s="269"/>
      <c r="AE7" s="466"/>
      <c r="AF7" s="99"/>
      <c r="AG7" s="99"/>
      <c r="AH7" s="99"/>
      <c r="AI7" s="99"/>
      <c r="AJ7" s="467"/>
      <c r="AK7" s="100"/>
      <c r="AL7" s="100"/>
      <c r="AM7" s="100"/>
      <c r="AN7" s="243"/>
      <c r="AO7" s="256"/>
      <c r="AP7" s="259"/>
      <c r="AQ7" s="466"/>
      <c r="AR7" s="99"/>
      <c r="AS7" s="99"/>
      <c r="AT7" s="99"/>
      <c r="AU7" s="99"/>
      <c r="AV7" s="467"/>
      <c r="AW7" s="100"/>
      <c r="AX7" s="100"/>
      <c r="AY7" s="100"/>
      <c r="AZ7" s="100"/>
      <c r="BA7" s="282"/>
      <c r="BB7" s="282"/>
    </row>
    <row r="8" spans="1:54" ht="60" customHeight="1">
      <c r="A8" s="469"/>
      <c r="B8" s="99"/>
      <c r="C8" s="99"/>
      <c r="D8" s="99"/>
      <c r="E8" s="99"/>
      <c r="F8" s="467"/>
      <c r="G8" s="100"/>
      <c r="H8" s="100"/>
      <c r="I8" s="100"/>
      <c r="J8" s="243"/>
      <c r="K8" s="249"/>
      <c r="L8" s="252"/>
      <c r="M8" s="466"/>
      <c r="N8" s="108"/>
      <c r="O8" s="133" t="s">
        <v>264</v>
      </c>
      <c r="P8" s="108">
        <v>1</v>
      </c>
      <c r="Q8" s="108" t="s">
        <v>567</v>
      </c>
      <c r="R8" s="467"/>
      <c r="S8" s="112"/>
      <c r="T8" s="111" t="s">
        <v>264</v>
      </c>
      <c r="U8" s="112">
        <v>1</v>
      </c>
      <c r="V8" s="253" t="s">
        <v>567</v>
      </c>
      <c r="W8" s="256">
        <v>0.01</v>
      </c>
      <c r="X8" s="259">
        <v>0.01</v>
      </c>
      <c r="Y8" s="466"/>
      <c r="Z8" s="99"/>
      <c r="AA8" s="99"/>
      <c r="AB8" s="99"/>
      <c r="AC8" s="262"/>
      <c r="AD8" s="269"/>
      <c r="AE8" s="466"/>
      <c r="AF8" s="99"/>
      <c r="AG8" s="99"/>
      <c r="AH8" s="99"/>
      <c r="AI8" s="99"/>
      <c r="AJ8" s="467"/>
      <c r="AK8" s="100"/>
      <c r="AL8" s="100"/>
      <c r="AM8" s="100"/>
      <c r="AN8" s="243"/>
      <c r="AO8" s="256"/>
      <c r="AP8" s="259"/>
      <c r="AQ8" s="466"/>
      <c r="AR8" s="99"/>
      <c r="AS8" s="99"/>
      <c r="AT8" s="99"/>
      <c r="AU8" s="99"/>
      <c r="AV8" s="467"/>
      <c r="AW8" s="100"/>
      <c r="AX8" s="100"/>
      <c r="AY8" s="100"/>
      <c r="AZ8" s="100"/>
      <c r="BA8" s="282"/>
      <c r="BB8" s="282"/>
    </row>
    <row r="9" spans="1:54" ht="60" customHeight="1">
      <c r="A9" s="469"/>
      <c r="B9" s="99"/>
      <c r="C9" s="99"/>
      <c r="D9" s="99"/>
      <c r="E9" s="99"/>
      <c r="F9" s="467"/>
      <c r="G9" s="100"/>
      <c r="H9" s="100"/>
      <c r="I9" s="100"/>
      <c r="J9" s="243"/>
      <c r="K9" s="249"/>
      <c r="L9" s="252"/>
      <c r="M9" s="466"/>
      <c r="N9" s="108"/>
      <c r="O9" s="133" t="s">
        <v>568</v>
      </c>
      <c r="P9" s="108">
        <v>3</v>
      </c>
      <c r="Q9" s="108" t="s">
        <v>567</v>
      </c>
      <c r="R9" s="467"/>
      <c r="S9" s="112"/>
      <c r="T9" s="111" t="s">
        <v>568</v>
      </c>
      <c r="U9" s="112">
        <v>3</v>
      </c>
      <c r="V9" s="253" t="s">
        <v>567</v>
      </c>
      <c r="W9" s="256" t="s">
        <v>885</v>
      </c>
      <c r="X9" s="259">
        <v>0.04</v>
      </c>
      <c r="Y9" s="466"/>
      <c r="Z9" s="99"/>
      <c r="AA9" s="99"/>
      <c r="AB9" s="99"/>
      <c r="AC9" s="262"/>
      <c r="AD9" s="269"/>
      <c r="AE9" s="466"/>
      <c r="AF9" s="99"/>
      <c r="AG9" s="99"/>
      <c r="AH9" s="99"/>
      <c r="AI9" s="99"/>
      <c r="AJ9" s="467"/>
      <c r="AK9" s="100"/>
      <c r="AL9" s="100"/>
      <c r="AM9" s="100"/>
      <c r="AN9" s="243"/>
      <c r="AO9" s="256"/>
      <c r="AP9" s="259"/>
      <c r="AQ9" s="466"/>
      <c r="AR9" s="99"/>
      <c r="AS9" s="99"/>
      <c r="AT9" s="99"/>
      <c r="AU9" s="99"/>
      <c r="AV9" s="467"/>
      <c r="AW9" s="100"/>
      <c r="AX9" s="100"/>
      <c r="AY9" s="100"/>
      <c r="AZ9" s="100"/>
      <c r="BA9" s="282"/>
      <c r="BB9" s="282"/>
    </row>
    <row r="10" spans="1:54" ht="60" customHeight="1">
      <c r="A10" s="469" t="s">
        <v>4</v>
      </c>
      <c r="B10" s="137" t="s">
        <v>34</v>
      </c>
      <c r="C10" s="135" t="s">
        <v>569</v>
      </c>
      <c r="D10" s="135">
        <v>50</v>
      </c>
      <c r="E10" s="120" t="s">
        <v>86</v>
      </c>
      <c r="F10" s="467" t="s">
        <v>4</v>
      </c>
      <c r="G10" s="94" t="s">
        <v>95</v>
      </c>
      <c r="H10" s="100" t="s">
        <v>96</v>
      </c>
      <c r="I10" s="100">
        <v>70</v>
      </c>
      <c r="J10" s="243" t="s">
        <v>86</v>
      </c>
      <c r="K10" s="255" t="s">
        <v>577</v>
      </c>
      <c r="L10" s="252" t="s">
        <v>883</v>
      </c>
      <c r="M10" s="466" t="s">
        <v>4</v>
      </c>
      <c r="N10" s="94" t="s">
        <v>570</v>
      </c>
      <c r="O10" s="95" t="s">
        <v>571</v>
      </c>
      <c r="P10" s="96">
        <v>1</v>
      </c>
      <c r="Q10" s="108" t="s">
        <v>572</v>
      </c>
      <c r="R10" s="467" t="s">
        <v>4</v>
      </c>
      <c r="S10" s="94" t="s">
        <v>570</v>
      </c>
      <c r="T10" s="114" t="s">
        <v>571</v>
      </c>
      <c r="U10" s="101">
        <v>1</v>
      </c>
      <c r="V10" s="253" t="s">
        <v>572</v>
      </c>
      <c r="W10" s="249" t="s">
        <v>483</v>
      </c>
      <c r="X10" s="252" t="s">
        <v>573</v>
      </c>
      <c r="Y10" s="466" t="s">
        <v>4</v>
      </c>
      <c r="Z10" s="107" t="s">
        <v>202</v>
      </c>
      <c r="AA10" s="133" t="s">
        <v>203</v>
      </c>
      <c r="AB10" s="108">
        <v>70</v>
      </c>
      <c r="AC10" s="261" t="s">
        <v>86</v>
      </c>
      <c r="AD10" s="270" t="s">
        <v>574</v>
      </c>
      <c r="AE10" s="466" t="s">
        <v>4</v>
      </c>
      <c r="AF10" s="118" t="s">
        <v>166</v>
      </c>
      <c r="AG10" s="119" t="s">
        <v>849</v>
      </c>
      <c r="AH10" s="120">
        <v>75</v>
      </c>
      <c r="AI10" s="120" t="s">
        <v>86</v>
      </c>
      <c r="AJ10" s="467" t="s">
        <v>4</v>
      </c>
      <c r="AK10" s="94" t="s">
        <v>575</v>
      </c>
      <c r="AL10" s="117" t="s">
        <v>576</v>
      </c>
      <c r="AM10" s="117">
        <v>50</v>
      </c>
      <c r="AN10" s="243" t="s">
        <v>86</v>
      </c>
      <c r="AO10" s="256" t="s">
        <v>894</v>
      </c>
      <c r="AP10" s="259" t="s">
        <v>895</v>
      </c>
      <c r="AQ10" s="466" t="s">
        <v>4</v>
      </c>
      <c r="AR10" s="107" t="s">
        <v>42</v>
      </c>
      <c r="AS10" s="133" t="s">
        <v>133</v>
      </c>
      <c r="AT10" s="108">
        <v>70</v>
      </c>
      <c r="AU10" s="108" t="s">
        <v>86</v>
      </c>
      <c r="AV10" s="467" t="s">
        <v>4</v>
      </c>
      <c r="AW10" s="94" t="s">
        <v>81</v>
      </c>
      <c r="AX10" s="117" t="s">
        <v>134</v>
      </c>
      <c r="AY10" s="117">
        <v>70</v>
      </c>
      <c r="AZ10" s="100" t="s">
        <v>86</v>
      </c>
      <c r="BA10" s="285" t="s">
        <v>578</v>
      </c>
      <c r="BB10" s="285" t="s">
        <v>579</v>
      </c>
    </row>
    <row r="11" spans="1:54" ht="60" customHeight="1">
      <c r="A11" s="469"/>
      <c r="B11" s="98"/>
      <c r="C11" s="135" t="s">
        <v>580</v>
      </c>
      <c r="D11" s="135">
        <v>30</v>
      </c>
      <c r="E11" s="120" t="s">
        <v>86</v>
      </c>
      <c r="F11" s="467"/>
      <c r="G11" s="100"/>
      <c r="H11" s="100" t="s">
        <v>99</v>
      </c>
      <c r="I11" s="100">
        <v>15</v>
      </c>
      <c r="J11" s="243" t="s">
        <v>86</v>
      </c>
      <c r="K11" s="255" t="s">
        <v>581</v>
      </c>
      <c r="L11" s="252">
        <v>0.15</v>
      </c>
      <c r="M11" s="466"/>
      <c r="N11" s="97"/>
      <c r="O11" s="95" t="s">
        <v>582</v>
      </c>
      <c r="P11" s="96">
        <v>5</v>
      </c>
      <c r="Q11" s="108" t="s">
        <v>86</v>
      </c>
      <c r="R11" s="467"/>
      <c r="S11" s="100"/>
      <c r="T11" s="114" t="s">
        <v>582</v>
      </c>
      <c r="U11" s="101">
        <v>5</v>
      </c>
      <c r="V11" s="253" t="s">
        <v>886</v>
      </c>
      <c r="W11" s="249" t="s">
        <v>887</v>
      </c>
      <c r="X11" s="252" t="s">
        <v>888</v>
      </c>
      <c r="Y11" s="466"/>
      <c r="Z11" s="108"/>
      <c r="AA11" s="133" t="s">
        <v>204</v>
      </c>
      <c r="AB11" s="108">
        <v>15</v>
      </c>
      <c r="AC11" s="261" t="s">
        <v>86</v>
      </c>
      <c r="AD11" s="270">
        <v>0.15</v>
      </c>
      <c r="AE11" s="466"/>
      <c r="AF11" s="120"/>
      <c r="AG11" s="119" t="s">
        <v>850</v>
      </c>
      <c r="AH11" s="120">
        <v>35</v>
      </c>
      <c r="AI11" s="120" t="s">
        <v>86</v>
      </c>
      <c r="AJ11" s="467"/>
      <c r="AK11" s="117"/>
      <c r="AL11" s="117" t="s">
        <v>583</v>
      </c>
      <c r="AM11" s="117">
        <v>10</v>
      </c>
      <c r="AN11" s="243" t="s">
        <v>86</v>
      </c>
      <c r="AO11" s="256" t="s">
        <v>893</v>
      </c>
      <c r="AP11" s="259">
        <v>0.1</v>
      </c>
      <c r="AQ11" s="466"/>
      <c r="AR11" s="108"/>
      <c r="AS11" s="133" t="s">
        <v>105</v>
      </c>
      <c r="AT11" s="108">
        <v>15</v>
      </c>
      <c r="AU11" s="108" t="s">
        <v>86</v>
      </c>
      <c r="AV11" s="467"/>
      <c r="AW11" s="117"/>
      <c r="AX11" s="117" t="s">
        <v>104</v>
      </c>
      <c r="AY11" s="117">
        <v>5</v>
      </c>
      <c r="AZ11" s="100" t="s">
        <v>86</v>
      </c>
      <c r="BA11" s="285" t="s">
        <v>584</v>
      </c>
      <c r="BB11" s="282">
        <v>0.05</v>
      </c>
    </row>
    <row r="12" spans="1:54" ht="60" customHeight="1">
      <c r="A12" s="469"/>
      <c r="B12" s="98"/>
      <c r="C12" s="135" t="s">
        <v>585</v>
      </c>
      <c r="D12" s="135">
        <v>5</v>
      </c>
      <c r="E12" s="120" t="s">
        <v>86</v>
      </c>
      <c r="F12" s="467"/>
      <c r="G12" s="100"/>
      <c r="H12" s="100" t="s">
        <v>104</v>
      </c>
      <c r="I12" s="100">
        <v>5</v>
      </c>
      <c r="J12" s="243" t="s">
        <v>86</v>
      </c>
      <c r="K12" s="249">
        <v>0.05</v>
      </c>
      <c r="L12" s="252">
        <v>0.05</v>
      </c>
      <c r="M12" s="466"/>
      <c r="N12" s="97"/>
      <c r="O12" s="95" t="s">
        <v>586</v>
      </c>
      <c r="P12" s="96">
        <v>50</v>
      </c>
      <c r="Q12" s="124" t="s">
        <v>86</v>
      </c>
      <c r="R12" s="467"/>
      <c r="S12" s="100"/>
      <c r="T12" s="114" t="s">
        <v>586</v>
      </c>
      <c r="U12" s="101">
        <v>50</v>
      </c>
      <c r="V12" s="253" t="s">
        <v>86</v>
      </c>
      <c r="W12" s="249" t="s">
        <v>587</v>
      </c>
      <c r="X12" s="252" t="s">
        <v>587</v>
      </c>
      <c r="Y12" s="466"/>
      <c r="Z12" s="108"/>
      <c r="AA12" s="108" t="s">
        <v>102</v>
      </c>
      <c r="AB12" s="108">
        <v>5</v>
      </c>
      <c r="AC12" s="261" t="s">
        <v>86</v>
      </c>
      <c r="AD12" s="270">
        <v>0.05</v>
      </c>
      <c r="AE12" s="466"/>
      <c r="AF12" s="120"/>
      <c r="AG12" s="120" t="s">
        <v>588</v>
      </c>
      <c r="AH12" s="120"/>
      <c r="AI12" s="108"/>
      <c r="AJ12" s="467"/>
      <c r="AK12" s="117"/>
      <c r="AL12" s="100" t="s">
        <v>589</v>
      </c>
      <c r="AM12" s="100">
        <v>10</v>
      </c>
      <c r="AN12" s="243" t="s">
        <v>86</v>
      </c>
      <c r="AO12" s="256"/>
      <c r="AP12" s="259">
        <v>0.1</v>
      </c>
      <c r="AQ12" s="466"/>
      <c r="AR12" s="108"/>
      <c r="AS12" s="108" t="s">
        <v>138</v>
      </c>
      <c r="AT12" s="108">
        <v>15</v>
      </c>
      <c r="AU12" s="108" t="s">
        <v>86</v>
      </c>
      <c r="AV12" s="467"/>
      <c r="AW12" s="117"/>
      <c r="AX12" s="100" t="s">
        <v>139</v>
      </c>
      <c r="AY12" s="100">
        <v>20</v>
      </c>
      <c r="AZ12" s="100" t="s">
        <v>86</v>
      </c>
      <c r="BA12" s="282" t="s">
        <v>590</v>
      </c>
      <c r="BB12" s="282">
        <v>0.2</v>
      </c>
    </row>
    <row r="13" spans="1:54" ht="60" customHeight="1">
      <c r="A13" s="469"/>
      <c r="B13" s="98"/>
      <c r="C13" s="135" t="s">
        <v>101</v>
      </c>
      <c r="D13" s="135">
        <v>25</v>
      </c>
      <c r="E13" s="120" t="s">
        <v>86</v>
      </c>
      <c r="F13" s="467"/>
      <c r="G13" s="100"/>
      <c r="H13" s="100" t="s">
        <v>107</v>
      </c>
      <c r="I13" s="100">
        <v>3</v>
      </c>
      <c r="J13" s="243" t="s">
        <v>86</v>
      </c>
      <c r="K13" s="249">
        <v>0.25</v>
      </c>
      <c r="L13" s="252">
        <v>0.03</v>
      </c>
      <c r="M13" s="466"/>
      <c r="N13" s="97"/>
      <c r="O13" s="95" t="s">
        <v>591</v>
      </c>
      <c r="P13" s="96">
        <v>5</v>
      </c>
      <c r="Q13" s="108" t="s">
        <v>86</v>
      </c>
      <c r="R13" s="467"/>
      <c r="S13" s="100"/>
      <c r="T13" s="114" t="s">
        <v>591</v>
      </c>
      <c r="U13" s="101">
        <v>5</v>
      </c>
      <c r="V13" s="253" t="s">
        <v>86</v>
      </c>
      <c r="W13" s="249" t="s">
        <v>919</v>
      </c>
      <c r="X13" s="252" t="s">
        <v>919</v>
      </c>
      <c r="Y13" s="466"/>
      <c r="Z13" s="108"/>
      <c r="AA13" s="133" t="s">
        <v>205</v>
      </c>
      <c r="AB13" s="108">
        <v>10</v>
      </c>
      <c r="AC13" s="261" t="s">
        <v>86</v>
      </c>
      <c r="AD13" s="270" t="s">
        <v>366</v>
      </c>
      <c r="AE13" s="466"/>
      <c r="AF13" s="120"/>
      <c r="AG13" s="120"/>
      <c r="AH13" s="120"/>
      <c r="AI13" s="108"/>
      <c r="AJ13" s="467"/>
      <c r="AK13" s="117"/>
      <c r="AL13" s="117" t="s">
        <v>592</v>
      </c>
      <c r="AM13" s="117">
        <v>20</v>
      </c>
      <c r="AN13" s="243" t="s">
        <v>86</v>
      </c>
      <c r="AO13" s="256"/>
      <c r="AP13" s="259">
        <v>0.2</v>
      </c>
      <c r="AQ13" s="466"/>
      <c r="AR13" s="108"/>
      <c r="AS13" s="133" t="s">
        <v>100</v>
      </c>
      <c r="AT13" s="108">
        <v>5</v>
      </c>
      <c r="AU13" s="108" t="s">
        <v>86</v>
      </c>
      <c r="AV13" s="467"/>
      <c r="AW13" s="117"/>
      <c r="AX13" s="117" t="s">
        <v>142</v>
      </c>
      <c r="AY13" s="117">
        <v>5</v>
      </c>
      <c r="AZ13" s="100" t="s">
        <v>86</v>
      </c>
      <c r="BA13" s="282">
        <v>0.05</v>
      </c>
      <c r="BB13" s="282">
        <v>0.05</v>
      </c>
    </row>
    <row r="14" spans="1:54" ht="60" customHeight="1">
      <c r="A14" s="469"/>
      <c r="B14" s="98"/>
      <c r="C14" s="142" t="s">
        <v>106</v>
      </c>
      <c r="D14" s="135">
        <v>5</v>
      </c>
      <c r="E14" s="120" t="s">
        <v>86</v>
      </c>
      <c r="F14" s="467"/>
      <c r="G14" s="100"/>
      <c r="H14" s="100" t="s">
        <v>106</v>
      </c>
      <c r="I14" s="100">
        <v>5</v>
      </c>
      <c r="J14" s="243" t="s">
        <v>86</v>
      </c>
      <c r="K14" s="249" t="s">
        <v>419</v>
      </c>
      <c r="L14" s="252" t="s">
        <v>419</v>
      </c>
      <c r="M14" s="466"/>
      <c r="N14" s="97"/>
      <c r="O14" s="95" t="s">
        <v>593</v>
      </c>
      <c r="P14" s="96">
        <v>5</v>
      </c>
      <c r="Q14" s="108" t="s">
        <v>86</v>
      </c>
      <c r="R14" s="467"/>
      <c r="S14" s="100"/>
      <c r="T14" s="114" t="s">
        <v>593</v>
      </c>
      <c r="U14" s="101">
        <v>5</v>
      </c>
      <c r="V14" s="253" t="s">
        <v>86</v>
      </c>
      <c r="W14" s="249">
        <v>0.05</v>
      </c>
      <c r="X14" s="252">
        <v>0.05</v>
      </c>
      <c r="Y14" s="466"/>
      <c r="Z14" s="91"/>
      <c r="AA14" s="108" t="s">
        <v>140</v>
      </c>
      <c r="AB14" s="108"/>
      <c r="AC14" s="261" t="s">
        <v>86</v>
      </c>
      <c r="AD14" s="270"/>
      <c r="AE14" s="466"/>
      <c r="AF14" s="108"/>
      <c r="AG14" s="108"/>
      <c r="AH14" s="108"/>
      <c r="AI14" s="108"/>
      <c r="AJ14" s="467"/>
      <c r="AK14" s="100"/>
      <c r="AL14" s="114" t="s">
        <v>594</v>
      </c>
      <c r="AM14" s="101">
        <v>10</v>
      </c>
      <c r="AN14" s="243" t="s">
        <v>86</v>
      </c>
      <c r="AO14" s="256"/>
      <c r="AP14" s="259">
        <v>0.1</v>
      </c>
      <c r="AQ14" s="466"/>
      <c r="AR14" s="108"/>
      <c r="AS14" s="108" t="s">
        <v>144</v>
      </c>
      <c r="AT14" s="108"/>
      <c r="AU14" s="108"/>
      <c r="AV14" s="467"/>
      <c r="AW14" s="100"/>
      <c r="AX14" s="114" t="s">
        <v>145</v>
      </c>
      <c r="AY14" s="101">
        <v>10</v>
      </c>
      <c r="AZ14" s="100" t="s">
        <v>86</v>
      </c>
      <c r="BA14" s="282"/>
      <c r="BB14" s="282">
        <v>0.1</v>
      </c>
    </row>
    <row r="15" spans="1:54" ht="60" customHeight="1">
      <c r="A15" s="469"/>
      <c r="B15" s="98"/>
      <c r="C15" s="135" t="s">
        <v>109</v>
      </c>
      <c r="D15" s="135"/>
      <c r="E15" s="120" t="s">
        <v>86</v>
      </c>
      <c r="F15" s="467"/>
      <c r="G15" s="100"/>
      <c r="H15" s="114"/>
      <c r="I15" s="101"/>
      <c r="J15" s="243"/>
      <c r="K15" s="249"/>
      <c r="L15" s="252"/>
      <c r="M15" s="466"/>
      <c r="N15" s="97"/>
      <c r="O15" s="95" t="s">
        <v>595</v>
      </c>
      <c r="P15" s="96">
        <v>5</v>
      </c>
      <c r="Q15" s="108" t="s">
        <v>86</v>
      </c>
      <c r="R15" s="467"/>
      <c r="S15" s="100"/>
      <c r="T15" s="114" t="s">
        <v>595</v>
      </c>
      <c r="U15" s="101">
        <v>5</v>
      </c>
      <c r="V15" s="253" t="s">
        <v>86</v>
      </c>
      <c r="W15" s="249">
        <v>0.05</v>
      </c>
      <c r="X15" s="252">
        <v>0.05</v>
      </c>
      <c r="Y15" s="466"/>
      <c r="Z15" s="91"/>
      <c r="AA15" s="108"/>
      <c r="AB15" s="108"/>
      <c r="AC15" s="261"/>
      <c r="AD15" s="270"/>
      <c r="AE15" s="466"/>
      <c r="AF15" s="108"/>
      <c r="AG15" s="91"/>
      <c r="AH15" s="108"/>
      <c r="AI15" s="108"/>
      <c r="AJ15" s="467"/>
      <c r="AK15" s="100"/>
      <c r="AL15" s="114" t="s">
        <v>596</v>
      </c>
      <c r="AM15" s="101">
        <v>2</v>
      </c>
      <c r="AN15" s="243" t="s">
        <v>86</v>
      </c>
      <c r="AO15" s="256"/>
      <c r="AP15" s="259">
        <v>0.02</v>
      </c>
      <c r="AQ15" s="466"/>
      <c r="AR15" s="108"/>
      <c r="AS15" s="91"/>
      <c r="AT15" s="108"/>
      <c r="AU15" s="108"/>
      <c r="AV15" s="467"/>
      <c r="AW15" s="100"/>
      <c r="AX15" s="114"/>
      <c r="AY15" s="101"/>
      <c r="AZ15" s="100"/>
      <c r="BA15" s="282"/>
      <c r="BB15" s="282"/>
    </row>
    <row r="16" spans="1:54" ht="60" customHeight="1">
      <c r="A16" s="469"/>
      <c r="B16" s="120"/>
      <c r="C16" s="120" t="s">
        <v>110</v>
      </c>
      <c r="D16" s="135"/>
      <c r="E16" s="120"/>
      <c r="F16" s="467"/>
      <c r="G16" s="101"/>
      <c r="H16" s="114"/>
      <c r="I16" s="101"/>
      <c r="J16" s="243"/>
      <c r="K16" s="249"/>
      <c r="L16" s="252"/>
      <c r="M16" s="466"/>
      <c r="N16" s="133"/>
      <c r="O16" s="108" t="s">
        <v>597</v>
      </c>
      <c r="P16" s="108"/>
      <c r="Q16" s="108" t="s">
        <v>86</v>
      </c>
      <c r="R16" s="467"/>
      <c r="S16" s="111"/>
      <c r="T16" s="112" t="s">
        <v>597</v>
      </c>
      <c r="U16" s="112"/>
      <c r="V16" s="253" t="s">
        <v>86</v>
      </c>
      <c r="W16" s="256"/>
      <c r="X16" s="259"/>
      <c r="Y16" s="466"/>
      <c r="Z16" s="108"/>
      <c r="AA16" s="108"/>
      <c r="AB16" s="108"/>
      <c r="AC16" s="261"/>
      <c r="AD16" s="269"/>
      <c r="AE16" s="466"/>
      <c r="AF16" s="108"/>
      <c r="AG16" s="91"/>
      <c r="AH16" s="108"/>
      <c r="AI16" s="108"/>
      <c r="AJ16" s="467"/>
      <c r="AK16" s="101"/>
      <c r="AL16" s="114" t="s">
        <v>588</v>
      </c>
      <c r="AM16" s="101"/>
      <c r="AN16" s="243"/>
      <c r="AO16" s="256"/>
      <c r="AP16" s="259"/>
      <c r="AQ16" s="466"/>
      <c r="AR16" s="108"/>
      <c r="AS16" s="91"/>
      <c r="AT16" s="108"/>
      <c r="AU16" s="108"/>
      <c r="AV16" s="467"/>
      <c r="AW16" s="101"/>
      <c r="AX16" s="114"/>
      <c r="AY16" s="101"/>
      <c r="AZ16" s="100"/>
      <c r="BA16" s="282"/>
      <c r="BB16" s="282"/>
    </row>
    <row r="17" spans="1:54" ht="60" customHeight="1">
      <c r="A17" s="469"/>
      <c r="B17" s="96"/>
      <c r="C17" s="98"/>
      <c r="D17" s="120"/>
      <c r="E17" s="99"/>
      <c r="F17" s="467"/>
      <c r="G17" s="101"/>
      <c r="H17" s="114"/>
      <c r="I17" s="101"/>
      <c r="J17" s="243"/>
      <c r="K17" s="249"/>
      <c r="L17" s="252"/>
      <c r="M17" s="466"/>
      <c r="N17" s="99"/>
      <c r="O17" s="99" t="s">
        <v>598</v>
      </c>
      <c r="P17" s="99"/>
      <c r="Q17" s="99"/>
      <c r="R17" s="467"/>
      <c r="S17" s="100"/>
      <c r="T17" s="100"/>
      <c r="U17" s="100"/>
      <c r="V17" s="243"/>
      <c r="W17" s="256"/>
      <c r="X17" s="259"/>
      <c r="Y17" s="466"/>
      <c r="Z17" s="99"/>
      <c r="AA17" s="99"/>
      <c r="AB17" s="99"/>
      <c r="AC17" s="262"/>
      <c r="AD17" s="269"/>
      <c r="AE17" s="466"/>
      <c r="AF17" s="99"/>
      <c r="AG17" s="99"/>
      <c r="AH17" s="99"/>
      <c r="AI17" s="99"/>
      <c r="AJ17" s="467"/>
      <c r="AK17" s="101"/>
      <c r="AL17" s="114" t="s">
        <v>599</v>
      </c>
      <c r="AM17" s="101"/>
      <c r="AN17" s="243"/>
      <c r="AO17" s="256"/>
      <c r="AP17" s="259"/>
      <c r="AQ17" s="466"/>
      <c r="AR17" s="99"/>
      <c r="AS17" s="99"/>
      <c r="AT17" s="99"/>
      <c r="AU17" s="99"/>
      <c r="AV17" s="467"/>
      <c r="AW17" s="101"/>
      <c r="AX17" s="114"/>
      <c r="AY17" s="101"/>
      <c r="AZ17" s="100"/>
      <c r="BA17" s="282"/>
      <c r="BB17" s="282"/>
    </row>
    <row r="18" spans="1:54" ht="60" customHeight="1">
      <c r="A18" s="469" t="s">
        <v>5</v>
      </c>
      <c r="B18" s="107" t="s">
        <v>35</v>
      </c>
      <c r="C18" s="108" t="s">
        <v>146</v>
      </c>
      <c r="D18" s="108">
        <v>60</v>
      </c>
      <c r="E18" s="108" t="s">
        <v>86</v>
      </c>
      <c r="F18" s="467" t="s">
        <v>5</v>
      </c>
      <c r="G18" s="94" t="s">
        <v>35</v>
      </c>
      <c r="H18" s="100" t="s">
        <v>146</v>
      </c>
      <c r="I18" s="100">
        <v>60</v>
      </c>
      <c r="J18" s="243" t="s">
        <v>86</v>
      </c>
      <c r="K18" s="249">
        <v>0.6</v>
      </c>
      <c r="L18" s="252">
        <v>0.6</v>
      </c>
      <c r="M18" s="466" t="s">
        <v>5</v>
      </c>
      <c r="N18" s="137" t="s">
        <v>600</v>
      </c>
      <c r="O18" s="98" t="s">
        <v>601</v>
      </c>
      <c r="P18" s="98">
        <v>65</v>
      </c>
      <c r="Q18" s="108" t="s">
        <v>86</v>
      </c>
      <c r="R18" s="467" t="s">
        <v>5</v>
      </c>
      <c r="S18" s="137" t="s">
        <v>600</v>
      </c>
      <c r="T18" s="114" t="s">
        <v>601</v>
      </c>
      <c r="U18" s="92">
        <v>65</v>
      </c>
      <c r="V18" s="253" t="s">
        <v>86</v>
      </c>
      <c r="W18" s="249" t="s">
        <v>889</v>
      </c>
      <c r="X18" s="252" t="s">
        <v>889</v>
      </c>
      <c r="Y18" s="466" t="s">
        <v>5</v>
      </c>
      <c r="Z18" s="129" t="s">
        <v>206</v>
      </c>
      <c r="AA18" s="135" t="s">
        <v>207</v>
      </c>
      <c r="AB18" s="135">
        <v>60</v>
      </c>
      <c r="AC18" s="279" t="s">
        <v>86</v>
      </c>
      <c r="AD18" s="271">
        <v>0.6</v>
      </c>
      <c r="AE18" s="466" t="s">
        <v>5</v>
      </c>
      <c r="AF18" s="129" t="s">
        <v>217</v>
      </c>
      <c r="AG18" s="93" t="s">
        <v>218</v>
      </c>
      <c r="AH18" s="93">
        <v>40</v>
      </c>
      <c r="AI18" s="93" t="s">
        <v>602</v>
      </c>
      <c r="AJ18" s="467" t="s">
        <v>5</v>
      </c>
      <c r="AK18" s="129" t="s">
        <v>603</v>
      </c>
      <c r="AL18" s="130" t="s">
        <v>218</v>
      </c>
      <c r="AM18" s="130">
        <v>40</v>
      </c>
      <c r="AN18" s="273" t="s">
        <v>86</v>
      </c>
      <c r="AO18" s="256" t="s">
        <v>604</v>
      </c>
      <c r="AP18" s="259" t="s">
        <v>604</v>
      </c>
      <c r="AQ18" s="466" t="s">
        <v>5</v>
      </c>
      <c r="AR18" s="118" t="s">
        <v>369</v>
      </c>
      <c r="AS18" s="123" t="s">
        <v>371</v>
      </c>
      <c r="AT18" s="138">
        <v>70</v>
      </c>
      <c r="AU18" s="120" t="s">
        <v>86</v>
      </c>
      <c r="AV18" s="467" t="s">
        <v>5</v>
      </c>
      <c r="AW18" s="118" t="s">
        <v>369</v>
      </c>
      <c r="AX18" s="139" t="s">
        <v>371</v>
      </c>
      <c r="AY18" s="136">
        <v>70</v>
      </c>
      <c r="AZ18" s="100" t="s">
        <v>86</v>
      </c>
      <c r="BA18" s="285">
        <v>0.7</v>
      </c>
      <c r="BB18" s="285">
        <v>0.7</v>
      </c>
    </row>
    <row r="19" spans="1:54" ht="60" customHeight="1">
      <c r="A19" s="469"/>
      <c r="B19" s="108"/>
      <c r="C19" s="108" t="s">
        <v>108</v>
      </c>
      <c r="D19" s="108">
        <v>10</v>
      </c>
      <c r="E19" s="108" t="s">
        <v>86</v>
      </c>
      <c r="F19" s="467"/>
      <c r="G19" s="100"/>
      <c r="H19" s="101" t="s">
        <v>108</v>
      </c>
      <c r="I19" s="100">
        <v>10</v>
      </c>
      <c r="J19" s="243" t="s">
        <v>86</v>
      </c>
      <c r="K19" s="249">
        <v>0.1</v>
      </c>
      <c r="L19" s="252">
        <v>0.1</v>
      </c>
      <c r="M19" s="466"/>
      <c r="N19" s="98"/>
      <c r="O19" s="98"/>
      <c r="P19" s="98"/>
      <c r="Q19" s="98"/>
      <c r="R19" s="467"/>
      <c r="S19" s="100"/>
      <c r="T19" s="114"/>
      <c r="U19" s="101"/>
      <c r="V19" s="243"/>
      <c r="W19" s="249"/>
      <c r="X19" s="252"/>
      <c r="Y19" s="466"/>
      <c r="Z19" s="105"/>
      <c r="AA19" s="93" t="s">
        <v>208</v>
      </c>
      <c r="AB19" s="93">
        <v>5</v>
      </c>
      <c r="AC19" s="279" t="s">
        <v>86</v>
      </c>
      <c r="AD19" s="271" t="s">
        <v>366</v>
      </c>
      <c r="AE19" s="466"/>
      <c r="AF19" s="93"/>
      <c r="AG19" s="134" t="s">
        <v>219</v>
      </c>
      <c r="AH19" s="134">
        <v>20</v>
      </c>
      <c r="AI19" s="134" t="s">
        <v>605</v>
      </c>
      <c r="AJ19" s="467"/>
      <c r="AK19" s="100"/>
      <c r="AL19" s="130" t="s">
        <v>219</v>
      </c>
      <c r="AM19" s="130">
        <v>20</v>
      </c>
      <c r="AN19" s="273" t="s">
        <v>86</v>
      </c>
      <c r="AO19" s="256" t="s">
        <v>606</v>
      </c>
      <c r="AP19" s="259" t="s">
        <v>606</v>
      </c>
      <c r="AQ19" s="466"/>
      <c r="AR19" s="138"/>
      <c r="AS19" s="140" t="s">
        <v>135</v>
      </c>
      <c r="AT19" s="138">
        <v>5</v>
      </c>
      <c r="AU19" s="120" t="s">
        <v>86</v>
      </c>
      <c r="AV19" s="467"/>
      <c r="AW19" s="136"/>
      <c r="AX19" s="141" t="s">
        <v>135</v>
      </c>
      <c r="AY19" s="136">
        <v>5</v>
      </c>
      <c r="AZ19" s="100" t="s">
        <v>86</v>
      </c>
      <c r="BA19" s="282">
        <v>0.05</v>
      </c>
      <c r="BB19" s="282">
        <v>0.05</v>
      </c>
    </row>
    <row r="20" spans="1:54" ht="60" customHeight="1">
      <c r="A20" s="469"/>
      <c r="B20" s="108"/>
      <c r="C20" s="108" t="s">
        <v>150</v>
      </c>
      <c r="D20" s="108">
        <v>1</v>
      </c>
      <c r="E20" s="108" t="s">
        <v>86</v>
      </c>
      <c r="F20" s="467"/>
      <c r="G20" s="100"/>
      <c r="H20" s="100" t="s">
        <v>150</v>
      </c>
      <c r="I20" s="100">
        <v>1</v>
      </c>
      <c r="J20" s="243" t="s">
        <v>86</v>
      </c>
      <c r="K20" s="249">
        <v>0.01</v>
      </c>
      <c r="L20" s="252">
        <v>0.01</v>
      </c>
      <c r="M20" s="466"/>
      <c r="N20" s="98"/>
      <c r="O20" s="98"/>
      <c r="P20" s="98"/>
      <c r="Q20" s="98"/>
      <c r="R20" s="467"/>
      <c r="S20" s="100"/>
      <c r="T20" s="114"/>
      <c r="U20" s="101"/>
      <c r="V20" s="243"/>
      <c r="W20" s="249"/>
      <c r="X20" s="252"/>
      <c r="Y20" s="466"/>
      <c r="Z20" s="105"/>
      <c r="AA20" s="93" t="s">
        <v>123</v>
      </c>
      <c r="AB20" s="93">
        <v>3</v>
      </c>
      <c r="AC20" s="279" t="s">
        <v>86</v>
      </c>
      <c r="AD20" s="271">
        <v>0.03</v>
      </c>
      <c r="AE20" s="466"/>
      <c r="AF20" s="93"/>
      <c r="AG20" s="93" t="s">
        <v>220</v>
      </c>
      <c r="AH20" s="93">
        <v>5</v>
      </c>
      <c r="AI20" s="93" t="s">
        <v>605</v>
      </c>
      <c r="AJ20" s="467"/>
      <c r="AK20" s="100"/>
      <c r="AL20" s="100" t="s">
        <v>220</v>
      </c>
      <c r="AM20" s="100">
        <v>5</v>
      </c>
      <c r="AN20" s="273" t="s">
        <v>86</v>
      </c>
      <c r="AO20" s="256">
        <v>0.05</v>
      </c>
      <c r="AP20" s="259">
        <v>0.05</v>
      </c>
      <c r="AQ20" s="466"/>
      <c r="AR20" s="138"/>
      <c r="AS20" s="138" t="s">
        <v>222</v>
      </c>
      <c r="AT20" s="138">
        <v>3</v>
      </c>
      <c r="AU20" s="120" t="s">
        <v>86</v>
      </c>
      <c r="AV20" s="467"/>
      <c r="AW20" s="136"/>
      <c r="AX20" s="136" t="s">
        <v>222</v>
      </c>
      <c r="AY20" s="136">
        <v>3</v>
      </c>
      <c r="AZ20" s="100" t="s">
        <v>86</v>
      </c>
      <c r="BA20" s="282" t="s">
        <v>896</v>
      </c>
      <c r="BB20" s="282" t="s">
        <v>896</v>
      </c>
    </row>
    <row r="21" spans="1:54" ht="60" customHeight="1">
      <c r="A21" s="469"/>
      <c r="B21" s="108"/>
      <c r="C21" s="133" t="s">
        <v>607</v>
      </c>
      <c r="D21" s="108">
        <v>5</v>
      </c>
      <c r="E21" s="108" t="s">
        <v>86</v>
      </c>
      <c r="F21" s="467"/>
      <c r="G21" s="100"/>
      <c r="H21" s="100" t="s">
        <v>117</v>
      </c>
      <c r="I21" s="100">
        <v>5</v>
      </c>
      <c r="J21" s="243" t="s">
        <v>86</v>
      </c>
      <c r="K21" s="249">
        <v>0.05</v>
      </c>
      <c r="L21" s="252">
        <v>0.05</v>
      </c>
      <c r="M21" s="466"/>
      <c r="N21" s="98"/>
      <c r="O21" s="98"/>
      <c r="P21" s="98"/>
      <c r="Q21" s="98"/>
      <c r="R21" s="467"/>
      <c r="S21" s="100"/>
      <c r="T21" s="114"/>
      <c r="U21" s="101"/>
      <c r="V21" s="243"/>
      <c r="W21" s="249"/>
      <c r="X21" s="252"/>
      <c r="Y21" s="466"/>
      <c r="Z21" s="142"/>
      <c r="AA21" s="142" t="s">
        <v>108</v>
      </c>
      <c r="AB21" s="142">
        <v>8</v>
      </c>
      <c r="AC21" s="279" t="s">
        <v>86</v>
      </c>
      <c r="AD21" s="271">
        <v>0.08</v>
      </c>
      <c r="AE21" s="466"/>
      <c r="AF21" s="93"/>
      <c r="AG21" s="93" t="s">
        <v>221</v>
      </c>
      <c r="AH21" s="93">
        <v>10</v>
      </c>
      <c r="AI21" s="93" t="s">
        <v>605</v>
      </c>
      <c r="AJ21" s="467"/>
      <c r="AK21" s="104"/>
      <c r="AL21" s="130"/>
      <c r="AM21" s="130"/>
      <c r="AN21" s="273"/>
      <c r="AO21" s="256">
        <v>0.1</v>
      </c>
      <c r="AP21" s="259"/>
      <c r="AQ21" s="466"/>
      <c r="AR21" s="138"/>
      <c r="AS21" s="138" t="s">
        <v>109</v>
      </c>
      <c r="AT21" s="138"/>
      <c r="AU21" s="120" t="s">
        <v>86</v>
      </c>
      <c r="AV21" s="467"/>
      <c r="AW21" s="136"/>
      <c r="AX21" s="136"/>
      <c r="AY21" s="136"/>
      <c r="AZ21" s="100" t="s">
        <v>86</v>
      </c>
      <c r="BA21" s="282"/>
      <c r="BB21" s="282"/>
    </row>
    <row r="22" spans="1:54" ht="60" customHeight="1">
      <c r="A22" s="469"/>
      <c r="B22" s="99"/>
      <c r="C22" s="91"/>
      <c r="D22" s="91"/>
      <c r="E22" s="99"/>
      <c r="F22" s="467"/>
      <c r="G22" s="100"/>
      <c r="H22" s="100"/>
      <c r="I22" s="100"/>
      <c r="J22" s="243"/>
      <c r="K22" s="249"/>
      <c r="L22" s="252"/>
      <c r="M22" s="466"/>
      <c r="N22" s="98"/>
      <c r="O22" s="98"/>
      <c r="P22" s="98"/>
      <c r="Q22" s="98"/>
      <c r="R22" s="467"/>
      <c r="S22" s="100"/>
      <c r="T22" s="114"/>
      <c r="U22" s="101"/>
      <c r="V22" s="243"/>
      <c r="W22" s="249"/>
      <c r="X22" s="252"/>
      <c r="Y22" s="466"/>
      <c r="Z22" s="142"/>
      <c r="AA22" s="138" t="s">
        <v>117</v>
      </c>
      <c r="AB22" s="138">
        <v>5</v>
      </c>
      <c r="AC22" s="280"/>
      <c r="AD22" s="271">
        <v>0.05</v>
      </c>
      <c r="AE22" s="466"/>
      <c r="AF22" s="108"/>
      <c r="AG22" s="144"/>
      <c r="AH22" s="108"/>
      <c r="AI22" s="108"/>
      <c r="AJ22" s="467"/>
      <c r="AK22" s="100"/>
      <c r="AL22" s="100"/>
      <c r="AM22" s="100"/>
      <c r="AN22" s="243"/>
      <c r="AO22" s="256"/>
      <c r="AP22" s="259"/>
      <c r="AQ22" s="466"/>
      <c r="AR22" s="91"/>
      <c r="AS22" s="98"/>
      <c r="AT22" s="98"/>
      <c r="AU22" s="98"/>
      <c r="AV22" s="467"/>
      <c r="AW22" s="100"/>
      <c r="AX22" s="92"/>
      <c r="AY22" s="92"/>
      <c r="AZ22" s="92"/>
    </row>
    <row r="23" spans="1:54" ht="60" customHeight="1">
      <c r="A23" s="469" t="s">
        <v>6</v>
      </c>
      <c r="B23" s="107" t="s">
        <v>21</v>
      </c>
      <c r="C23" s="108" t="s">
        <v>21</v>
      </c>
      <c r="D23" s="108">
        <v>70</v>
      </c>
      <c r="E23" s="108" t="s">
        <v>86</v>
      </c>
      <c r="F23" s="467" t="s">
        <v>6</v>
      </c>
      <c r="G23" s="94" t="s">
        <v>21</v>
      </c>
      <c r="H23" s="100" t="s">
        <v>21</v>
      </c>
      <c r="I23" s="100">
        <v>70</v>
      </c>
      <c r="J23" s="243" t="s">
        <v>86</v>
      </c>
      <c r="K23" s="249">
        <v>0.7</v>
      </c>
      <c r="L23" s="252">
        <v>0.7</v>
      </c>
      <c r="M23" s="466" t="s">
        <v>6</v>
      </c>
      <c r="N23" s="107" t="s">
        <v>21</v>
      </c>
      <c r="O23" s="108" t="s">
        <v>21</v>
      </c>
      <c r="P23" s="108">
        <v>70</v>
      </c>
      <c r="Q23" s="108" t="s">
        <v>86</v>
      </c>
      <c r="R23" s="467" t="s">
        <v>6</v>
      </c>
      <c r="S23" s="94" t="s">
        <v>21</v>
      </c>
      <c r="T23" s="100" t="s">
        <v>21</v>
      </c>
      <c r="U23" s="100">
        <v>70</v>
      </c>
      <c r="V23" s="243" t="s">
        <v>86</v>
      </c>
      <c r="W23" s="256">
        <v>0.7</v>
      </c>
      <c r="X23" s="259">
        <v>0.7</v>
      </c>
      <c r="Y23" s="466" t="s">
        <v>6</v>
      </c>
      <c r="Z23" s="118" t="s">
        <v>608</v>
      </c>
      <c r="AA23" s="120" t="s">
        <v>609</v>
      </c>
      <c r="AB23" s="120">
        <v>70</v>
      </c>
      <c r="AC23" s="261" t="s">
        <v>86</v>
      </c>
      <c r="AD23" s="269">
        <v>0.7</v>
      </c>
      <c r="AE23" s="466" t="s">
        <v>6</v>
      </c>
      <c r="AF23" s="107" t="s">
        <v>21</v>
      </c>
      <c r="AG23" s="108" t="s">
        <v>21</v>
      </c>
      <c r="AH23" s="108">
        <v>70</v>
      </c>
      <c r="AI23" s="108" t="s">
        <v>86</v>
      </c>
      <c r="AJ23" s="467" t="s">
        <v>6</v>
      </c>
      <c r="AK23" s="94" t="s">
        <v>21</v>
      </c>
      <c r="AL23" s="100" t="s">
        <v>21</v>
      </c>
      <c r="AM23" s="100">
        <v>70</v>
      </c>
      <c r="AN23" s="243" t="s">
        <v>86</v>
      </c>
      <c r="AO23" s="256">
        <v>0.7</v>
      </c>
      <c r="AP23" s="259">
        <v>0.7</v>
      </c>
      <c r="AQ23" s="466" t="s">
        <v>6</v>
      </c>
      <c r="AR23" s="94" t="s">
        <v>610</v>
      </c>
      <c r="AS23" s="94" t="s">
        <v>610</v>
      </c>
      <c r="AT23" s="108">
        <v>70</v>
      </c>
      <c r="AU23" s="108" t="s">
        <v>86</v>
      </c>
      <c r="AV23" s="467" t="s">
        <v>6</v>
      </c>
      <c r="AW23" s="94" t="s">
        <v>610</v>
      </c>
      <c r="AX23" s="94" t="s">
        <v>610</v>
      </c>
      <c r="AY23" s="100">
        <v>70</v>
      </c>
      <c r="AZ23" s="100" t="s">
        <v>86</v>
      </c>
      <c r="BA23" s="282">
        <v>0.7</v>
      </c>
      <c r="BB23" s="282">
        <v>0.7</v>
      </c>
    </row>
    <row r="24" spans="1:54" ht="60" customHeight="1">
      <c r="A24" s="469"/>
      <c r="B24" s="99"/>
      <c r="C24" s="99" t="s">
        <v>116</v>
      </c>
      <c r="D24" s="99"/>
      <c r="E24" s="108" t="s">
        <v>86</v>
      </c>
      <c r="F24" s="467"/>
      <c r="G24" s="100"/>
      <c r="H24" s="100" t="s">
        <v>116</v>
      </c>
      <c r="I24" s="100"/>
      <c r="J24" s="243" t="s">
        <v>86</v>
      </c>
      <c r="K24" s="249"/>
      <c r="L24" s="252"/>
      <c r="M24" s="466"/>
      <c r="N24" s="99"/>
      <c r="O24" s="99" t="s">
        <v>841</v>
      </c>
      <c r="P24" s="99"/>
      <c r="Q24" s="108" t="s">
        <v>86</v>
      </c>
      <c r="R24" s="467"/>
      <c r="S24" s="100"/>
      <c r="T24" s="100"/>
      <c r="U24" s="100"/>
      <c r="V24" s="243" t="s">
        <v>86</v>
      </c>
      <c r="W24" s="256"/>
      <c r="X24" s="259"/>
      <c r="Y24" s="466"/>
      <c r="Z24" s="120"/>
      <c r="AA24" s="120" t="s">
        <v>841</v>
      </c>
      <c r="AB24" s="120"/>
      <c r="AC24" s="261" t="s">
        <v>86</v>
      </c>
      <c r="AD24" s="269"/>
      <c r="AE24" s="466"/>
      <c r="AF24" s="99"/>
      <c r="AG24" s="99" t="s">
        <v>90</v>
      </c>
      <c r="AH24" s="99"/>
      <c r="AI24" s="108" t="s">
        <v>86</v>
      </c>
      <c r="AJ24" s="467"/>
      <c r="AK24" s="100"/>
      <c r="AL24" s="100"/>
      <c r="AM24" s="100"/>
      <c r="AN24" s="243" t="s">
        <v>86</v>
      </c>
      <c r="AO24" s="256"/>
      <c r="AP24" s="259"/>
      <c r="AQ24" s="466"/>
      <c r="AR24" s="99"/>
      <c r="AS24" s="99" t="s">
        <v>842</v>
      </c>
      <c r="AT24" s="99"/>
      <c r="AU24" s="108" t="s">
        <v>86</v>
      </c>
      <c r="AV24" s="467"/>
      <c r="AW24" s="100"/>
      <c r="AX24" s="100" t="s">
        <v>116</v>
      </c>
      <c r="AY24" s="100"/>
      <c r="AZ24" s="100" t="s">
        <v>86</v>
      </c>
      <c r="BA24" s="282"/>
      <c r="BB24" s="282"/>
    </row>
    <row r="25" spans="1:54" ht="60" customHeight="1">
      <c r="A25" s="469" t="s">
        <v>118</v>
      </c>
      <c r="B25" s="129" t="s">
        <v>611</v>
      </c>
      <c r="C25" s="127" t="s">
        <v>797</v>
      </c>
      <c r="D25" s="93">
        <v>25</v>
      </c>
      <c r="E25" s="93" t="s">
        <v>86</v>
      </c>
      <c r="F25" s="467" t="s">
        <v>118</v>
      </c>
      <c r="G25" s="94" t="s">
        <v>611</v>
      </c>
      <c r="H25" s="100" t="s">
        <v>797</v>
      </c>
      <c r="I25" s="100">
        <v>25</v>
      </c>
      <c r="J25" s="243" t="s">
        <v>86</v>
      </c>
      <c r="K25" s="249">
        <v>0.25</v>
      </c>
      <c r="L25" s="252">
        <v>0.25</v>
      </c>
      <c r="M25" s="466" t="s">
        <v>118</v>
      </c>
      <c r="N25" s="118" t="s">
        <v>612</v>
      </c>
      <c r="O25" s="123" t="s">
        <v>312</v>
      </c>
      <c r="P25" s="138">
        <v>25</v>
      </c>
      <c r="Q25" s="93" t="s">
        <v>86</v>
      </c>
      <c r="R25" s="467" t="s">
        <v>118</v>
      </c>
      <c r="S25" s="118" t="s">
        <v>612</v>
      </c>
      <c r="T25" s="139" t="s">
        <v>312</v>
      </c>
      <c r="U25" s="136">
        <v>25</v>
      </c>
      <c r="V25" s="273" t="s">
        <v>86</v>
      </c>
      <c r="W25" s="276" t="s">
        <v>890</v>
      </c>
      <c r="X25" s="278" t="s">
        <v>891</v>
      </c>
      <c r="Y25" s="466" t="s">
        <v>118</v>
      </c>
      <c r="Z25" s="126" t="s">
        <v>53</v>
      </c>
      <c r="AA25" s="93" t="s">
        <v>197</v>
      </c>
      <c r="AB25" s="93">
        <v>1</v>
      </c>
      <c r="AC25" s="262" t="s">
        <v>86</v>
      </c>
      <c r="AD25" s="271">
        <v>0.01</v>
      </c>
      <c r="AE25" s="466" t="s">
        <v>118</v>
      </c>
      <c r="AF25" s="145" t="s">
        <v>155</v>
      </c>
      <c r="AG25" s="138" t="s">
        <v>156</v>
      </c>
      <c r="AH25" s="138">
        <v>2</v>
      </c>
      <c r="AI25" s="108" t="s">
        <v>86</v>
      </c>
      <c r="AJ25" s="467" t="s">
        <v>118</v>
      </c>
      <c r="AK25" s="94" t="s">
        <v>155</v>
      </c>
      <c r="AL25" s="100" t="s">
        <v>156</v>
      </c>
      <c r="AM25" s="100">
        <v>2</v>
      </c>
      <c r="AN25" s="243" t="s">
        <v>86</v>
      </c>
      <c r="AO25" s="256">
        <v>0.02</v>
      </c>
      <c r="AP25" s="259">
        <v>0.02</v>
      </c>
      <c r="AQ25" s="466" t="s">
        <v>118</v>
      </c>
      <c r="AR25" s="94" t="s">
        <v>613</v>
      </c>
      <c r="AS25" s="138" t="s">
        <v>209</v>
      </c>
      <c r="AT25" s="138">
        <v>15</v>
      </c>
      <c r="AU25" s="97" t="s">
        <v>86</v>
      </c>
      <c r="AV25" s="467" t="s">
        <v>118</v>
      </c>
      <c r="AW25" s="118" t="s">
        <v>613</v>
      </c>
      <c r="AX25" s="100" t="s">
        <v>209</v>
      </c>
      <c r="AY25" s="100">
        <v>15</v>
      </c>
      <c r="AZ25" s="100" t="s">
        <v>86</v>
      </c>
      <c r="BA25" s="285" t="s">
        <v>614</v>
      </c>
      <c r="BB25" s="285" t="s">
        <v>614</v>
      </c>
    </row>
    <row r="26" spans="1:54" ht="60" customHeight="1">
      <c r="A26" s="469" t="s">
        <v>118</v>
      </c>
      <c r="B26" s="127"/>
      <c r="C26" s="134" t="s">
        <v>104</v>
      </c>
      <c r="D26" s="134">
        <v>5</v>
      </c>
      <c r="E26" s="134" t="s">
        <v>86</v>
      </c>
      <c r="F26" s="467"/>
      <c r="G26" s="100"/>
      <c r="H26" s="100" t="s">
        <v>104</v>
      </c>
      <c r="I26" s="100">
        <v>5</v>
      </c>
      <c r="J26" s="243" t="s">
        <v>86</v>
      </c>
      <c r="K26" s="249">
        <v>0.05</v>
      </c>
      <c r="L26" s="252">
        <v>0.05</v>
      </c>
      <c r="M26" s="466" t="s">
        <v>118</v>
      </c>
      <c r="N26" s="123"/>
      <c r="O26" s="138" t="s">
        <v>136</v>
      </c>
      <c r="P26" s="138">
        <v>2</v>
      </c>
      <c r="Q26" s="93" t="s">
        <v>86</v>
      </c>
      <c r="R26" s="467"/>
      <c r="S26" s="139"/>
      <c r="T26" s="136" t="s">
        <v>618</v>
      </c>
      <c r="U26" s="136"/>
      <c r="V26" s="273" t="s">
        <v>86</v>
      </c>
      <c r="W26" s="266">
        <v>0.02</v>
      </c>
      <c r="X26" s="277"/>
      <c r="Y26" s="466" t="s">
        <v>118</v>
      </c>
      <c r="Z26" s="93"/>
      <c r="AA26" s="93" t="s">
        <v>106</v>
      </c>
      <c r="AB26" s="93">
        <v>3</v>
      </c>
      <c r="AC26" s="262" t="s">
        <v>86</v>
      </c>
      <c r="AD26" s="281" t="s">
        <v>892</v>
      </c>
      <c r="AE26" s="466" t="s">
        <v>118</v>
      </c>
      <c r="AF26" s="119"/>
      <c r="AG26" s="138" t="s">
        <v>157</v>
      </c>
      <c r="AH26" s="138">
        <v>20</v>
      </c>
      <c r="AI26" s="99" t="s">
        <v>86</v>
      </c>
      <c r="AJ26" s="467"/>
      <c r="AK26" s="100"/>
      <c r="AL26" s="100" t="s">
        <v>157</v>
      </c>
      <c r="AM26" s="100">
        <v>20</v>
      </c>
      <c r="AN26" s="243" t="s">
        <v>86</v>
      </c>
      <c r="AO26" s="256" t="s">
        <v>616</v>
      </c>
      <c r="AP26" s="259" t="s">
        <v>616</v>
      </c>
      <c r="AQ26" s="466" t="s">
        <v>118</v>
      </c>
      <c r="AR26" s="138"/>
      <c r="AS26" s="138" t="s">
        <v>210</v>
      </c>
      <c r="AT26" s="138">
        <v>5</v>
      </c>
      <c r="AU26" s="97" t="s">
        <v>839</v>
      </c>
      <c r="AV26" s="467"/>
      <c r="AW26" s="100"/>
      <c r="AX26" s="100" t="s">
        <v>210</v>
      </c>
      <c r="AY26" s="100">
        <v>5</v>
      </c>
      <c r="AZ26" s="100" t="s">
        <v>86</v>
      </c>
      <c r="BA26" s="282">
        <v>0.05</v>
      </c>
      <c r="BB26" s="282">
        <v>0.05</v>
      </c>
    </row>
    <row r="27" spans="1:54" ht="60" customHeight="1">
      <c r="A27" s="469"/>
      <c r="B27" s="127"/>
      <c r="C27" s="127" t="s">
        <v>123</v>
      </c>
      <c r="D27" s="93">
        <v>3</v>
      </c>
      <c r="E27" s="93" t="s">
        <v>86</v>
      </c>
      <c r="F27" s="467"/>
      <c r="G27" s="100"/>
      <c r="H27" s="100" t="s">
        <v>123</v>
      </c>
      <c r="I27" s="100">
        <v>3</v>
      </c>
      <c r="J27" s="243" t="s">
        <v>86</v>
      </c>
      <c r="K27" s="249">
        <v>0.03</v>
      </c>
      <c r="L27" s="252">
        <v>0.03</v>
      </c>
      <c r="M27" s="466"/>
      <c r="N27" s="138"/>
      <c r="O27" s="138" t="s">
        <v>617</v>
      </c>
      <c r="P27" s="138"/>
      <c r="Q27" s="93" t="s">
        <v>86</v>
      </c>
      <c r="R27" s="467"/>
      <c r="S27" s="136"/>
      <c r="T27" s="136"/>
      <c r="U27" s="136"/>
      <c r="V27" s="273"/>
      <c r="W27" s="257"/>
      <c r="X27" s="260"/>
      <c r="Y27" s="466"/>
      <c r="Z27" s="131"/>
      <c r="AA27" s="131" t="s">
        <v>116</v>
      </c>
      <c r="AB27" s="128"/>
      <c r="AC27" s="262" t="s">
        <v>86</v>
      </c>
      <c r="AD27" s="271"/>
      <c r="AE27" s="466"/>
      <c r="AF27" s="127"/>
      <c r="AG27" s="146"/>
      <c r="AH27" s="146"/>
      <c r="AI27" s="93"/>
      <c r="AJ27" s="467"/>
      <c r="AK27" s="100"/>
      <c r="AL27" s="100"/>
      <c r="AM27" s="100"/>
      <c r="AN27" s="243"/>
      <c r="AO27" s="256"/>
      <c r="AP27" s="259"/>
      <c r="AQ27" s="466"/>
      <c r="AR27" s="123"/>
      <c r="AS27" s="138" t="s">
        <v>108</v>
      </c>
      <c r="AT27" s="125">
        <v>5</v>
      </c>
      <c r="AU27" s="97" t="s">
        <v>86</v>
      </c>
      <c r="AV27" s="467"/>
      <c r="AW27" s="100"/>
      <c r="AX27" s="100" t="s">
        <v>108</v>
      </c>
      <c r="AY27" s="100">
        <v>5</v>
      </c>
      <c r="AZ27" s="100" t="s">
        <v>86</v>
      </c>
      <c r="BA27" s="282">
        <v>0.05</v>
      </c>
      <c r="BB27" s="282">
        <v>0.05</v>
      </c>
    </row>
    <row r="28" spans="1:54" ht="60" customHeight="1">
      <c r="A28" s="469"/>
      <c r="B28" s="128"/>
      <c r="C28" s="127"/>
      <c r="D28" s="93"/>
      <c r="E28" s="93"/>
      <c r="F28" s="467"/>
      <c r="G28" s="100"/>
      <c r="H28" s="100"/>
      <c r="I28" s="100"/>
      <c r="J28" s="243"/>
      <c r="K28" s="249"/>
      <c r="L28" s="252"/>
      <c r="M28" s="466"/>
      <c r="N28" s="138"/>
      <c r="O28" s="138" t="s">
        <v>618</v>
      </c>
      <c r="P28" s="138"/>
      <c r="Q28" s="93" t="s">
        <v>86</v>
      </c>
      <c r="R28" s="467"/>
      <c r="S28" s="136"/>
      <c r="T28" s="147"/>
      <c r="U28" s="136"/>
      <c r="V28" s="273"/>
      <c r="W28" s="256"/>
      <c r="X28" s="259"/>
      <c r="Y28" s="466"/>
      <c r="Z28" s="98"/>
      <c r="AA28" s="98"/>
      <c r="AB28" s="98"/>
      <c r="AC28" s="264"/>
      <c r="AD28" s="269"/>
      <c r="AE28" s="466"/>
      <c r="AF28" s="93"/>
      <c r="AG28" s="93"/>
      <c r="AH28" s="93"/>
      <c r="AI28" s="99"/>
      <c r="AJ28" s="467"/>
      <c r="AK28" s="100"/>
      <c r="AL28" s="100"/>
      <c r="AM28" s="100"/>
      <c r="AN28" s="243"/>
      <c r="AO28" s="256"/>
      <c r="AP28" s="259"/>
      <c r="AQ28" s="466"/>
      <c r="AR28" s="138"/>
      <c r="AS28" s="138" t="s">
        <v>123</v>
      </c>
      <c r="AT28" s="138">
        <v>3</v>
      </c>
      <c r="AU28" s="97" t="s">
        <v>86</v>
      </c>
      <c r="AV28" s="467"/>
      <c r="AW28" s="100"/>
      <c r="AX28" s="100" t="s">
        <v>123</v>
      </c>
      <c r="AY28" s="100">
        <v>3</v>
      </c>
      <c r="AZ28" s="100" t="s">
        <v>86</v>
      </c>
      <c r="BA28" s="282">
        <v>0.03</v>
      </c>
      <c r="BB28" s="282">
        <v>0.03</v>
      </c>
    </row>
    <row r="29" spans="1:54" ht="60" customHeight="1">
      <c r="A29" s="469"/>
      <c r="B29" s="99"/>
      <c r="C29" s="99"/>
      <c r="D29" s="99"/>
      <c r="E29" s="99"/>
      <c r="F29" s="467"/>
      <c r="G29" s="100"/>
      <c r="H29" s="100"/>
      <c r="I29" s="100"/>
      <c r="J29" s="243"/>
      <c r="K29" s="249"/>
      <c r="L29" s="252"/>
      <c r="M29" s="466"/>
      <c r="N29" s="99"/>
      <c r="O29" s="99"/>
      <c r="P29" s="99"/>
      <c r="Q29" s="99"/>
      <c r="R29" s="467"/>
      <c r="S29" s="100"/>
      <c r="T29" s="100"/>
      <c r="U29" s="100"/>
      <c r="V29" s="243"/>
      <c r="W29" s="256"/>
      <c r="X29" s="259"/>
      <c r="Y29" s="466"/>
      <c r="Z29" s="99"/>
      <c r="AA29" s="99"/>
      <c r="AB29" s="99"/>
      <c r="AC29" s="262"/>
      <c r="AD29" s="269"/>
      <c r="AE29" s="466"/>
      <c r="AF29" s="99"/>
      <c r="AG29" s="99"/>
      <c r="AH29" s="99"/>
      <c r="AI29" s="99"/>
      <c r="AJ29" s="467"/>
      <c r="AK29" s="100"/>
      <c r="AL29" s="100"/>
      <c r="AM29" s="100"/>
      <c r="AN29" s="243"/>
      <c r="AO29" s="256"/>
      <c r="AP29" s="259"/>
      <c r="AQ29" s="466"/>
      <c r="AR29" s="138"/>
      <c r="AS29" s="138" t="s">
        <v>106</v>
      </c>
      <c r="AT29" s="138">
        <v>3</v>
      </c>
      <c r="AU29" s="97" t="s">
        <v>86</v>
      </c>
      <c r="AV29" s="467"/>
      <c r="AW29" s="100"/>
      <c r="AX29" s="100" t="s">
        <v>106</v>
      </c>
      <c r="AY29" s="100">
        <v>3</v>
      </c>
      <c r="AZ29" s="100" t="s">
        <v>86</v>
      </c>
      <c r="BA29" s="282" t="s">
        <v>615</v>
      </c>
      <c r="BB29" s="282" t="s">
        <v>615</v>
      </c>
    </row>
    <row r="30" spans="1:54" ht="60" customHeight="1">
      <c r="A30" s="97" t="s">
        <v>22</v>
      </c>
      <c r="B30" s="99" t="s">
        <v>22</v>
      </c>
      <c r="C30" s="99" t="s">
        <v>22</v>
      </c>
      <c r="D30" s="99">
        <v>1</v>
      </c>
      <c r="E30" s="99" t="s">
        <v>127</v>
      </c>
      <c r="F30" s="100" t="s">
        <v>22</v>
      </c>
      <c r="G30" s="100" t="s">
        <v>22</v>
      </c>
      <c r="H30" s="100" t="s">
        <v>22</v>
      </c>
      <c r="I30" s="100">
        <v>1</v>
      </c>
      <c r="J30" s="243" t="s">
        <v>127</v>
      </c>
      <c r="K30" s="249"/>
      <c r="L30" s="252"/>
      <c r="M30" s="97" t="s">
        <v>22</v>
      </c>
      <c r="N30" s="395" t="s">
        <v>22</v>
      </c>
      <c r="O30" s="395" t="s">
        <v>22</v>
      </c>
      <c r="P30" s="395">
        <v>1</v>
      </c>
      <c r="Q30" s="395" t="s">
        <v>127</v>
      </c>
      <c r="R30" s="100" t="s">
        <v>22</v>
      </c>
      <c r="S30" s="100" t="s">
        <v>22</v>
      </c>
      <c r="T30" s="100" t="s">
        <v>22</v>
      </c>
      <c r="U30" s="100">
        <v>1</v>
      </c>
      <c r="V30" s="243" t="s">
        <v>127</v>
      </c>
      <c r="W30" s="256"/>
      <c r="X30" s="259"/>
      <c r="Y30" s="246"/>
      <c r="Z30" s="99"/>
      <c r="AA30" s="99"/>
      <c r="AB30" s="99"/>
      <c r="AC30" s="262"/>
      <c r="AD30" s="269"/>
      <c r="AE30" s="246" t="s">
        <v>48</v>
      </c>
      <c r="AF30" s="395" t="s">
        <v>48</v>
      </c>
      <c r="AG30" s="395" t="s">
        <v>48</v>
      </c>
      <c r="AH30" s="99">
        <v>1</v>
      </c>
      <c r="AI30" s="99" t="s">
        <v>127</v>
      </c>
      <c r="AJ30" s="100" t="s">
        <v>48</v>
      </c>
      <c r="AK30" s="100" t="s">
        <v>48</v>
      </c>
      <c r="AL30" s="100" t="s">
        <v>48</v>
      </c>
      <c r="AM30" s="100">
        <v>1</v>
      </c>
      <c r="AN30" s="243" t="s">
        <v>127</v>
      </c>
      <c r="AO30" s="256"/>
      <c r="AP30" s="259"/>
      <c r="AQ30" s="246" t="s">
        <v>22</v>
      </c>
      <c r="AR30" s="99" t="s">
        <v>22</v>
      </c>
      <c r="AS30" s="99" t="s">
        <v>22</v>
      </c>
      <c r="AT30" s="99">
        <v>1</v>
      </c>
      <c r="AU30" s="99" t="s">
        <v>127</v>
      </c>
      <c r="AV30" s="100" t="s">
        <v>22</v>
      </c>
      <c r="AW30" s="100" t="s">
        <v>22</v>
      </c>
      <c r="AX30" s="100" t="s">
        <v>22</v>
      </c>
      <c r="AY30" s="100">
        <v>1</v>
      </c>
      <c r="AZ30" s="100" t="s">
        <v>127</v>
      </c>
      <c r="BA30" s="282"/>
      <c r="BB30" s="282"/>
    </row>
    <row r="31" spans="1:54" ht="75" customHeight="1">
      <c r="K31" s="106">
        <f>K12+K13+K18+K19+K20+K21+K23+K25+K26+K27</f>
        <v>2.0899999999999994</v>
      </c>
      <c r="L31" s="106">
        <f>L11+L12+L13+L18+L19+L20+L21+L23+L25+L26+L27</f>
        <v>2.02</v>
      </c>
      <c r="W31" s="106">
        <f>W3+W5+W6+W7+W8+W14+W15+W23+W26</f>
        <v>1.19</v>
      </c>
      <c r="X31" s="106">
        <f>X3+X5+X6+X7+X8+X14+X15+X23+X26</f>
        <v>1.17</v>
      </c>
      <c r="AD31" s="106">
        <f>AD11+AD12+AD18+AD20+AD21+AD22+AD23+AD25</f>
        <v>1.6700000000000002</v>
      </c>
      <c r="AO31" s="106">
        <f>AO20+AO21+AO23+AO25</f>
        <v>0.87</v>
      </c>
      <c r="AP31" s="106">
        <f>AP20+AP21+AP23+AP25+AP15+AP14+AP13+AP12+AP11</f>
        <v>1.2900000000000003</v>
      </c>
      <c r="BA31" s="106">
        <f>BA13+BA18+BA19+BA23+BA26+BA27+BA28</f>
        <v>1.6300000000000001</v>
      </c>
      <c r="BB31" s="106">
        <f>BB13+BB18+BB19+BB23+BB26+BB27+BB28+BB12+BB11</f>
        <v>1.8800000000000001</v>
      </c>
    </row>
  </sheetData>
  <mergeCells count="63">
    <mergeCell ref="P1:Q1"/>
    <mergeCell ref="A1:C1"/>
    <mergeCell ref="D1:E1"/>
    <mergeCell ref="F1:H1"/>
    <mergeCell ref="I1:J1"/>
    <mergeCell ref="M1:O1"/>
    <mergeCell ref="AY1:AZ1"/>
    <mergeCell ref="R1:T1"/>
    <mergeCell ref="U1:V1"/>
    <mergeCell ref="Y1:AA1"/>
    <mergeCell ref="AB1:AC1"/>
    <mergeCell ref="AE1:AG1"/>
    <mergeCell ref="AH1:AI1"/>
    <mergeCell ref="AJ1:AL1"/>
    <mergeCell ref="AM1:AN1"/>
    <mergeCell ref="AQ1:AS1"/>
    <mergeCell ref="AT1:AU1"/>
    <mergeCell ref="AV1:AX1"/>
    <mergeCell ref="AJ2:AJ9"/>
    <mergeCell ref="AQ2:AQ9"/>
    <mergeCell ref="AV2:AV9"/>
    <mergeCell ref="A10:A17"/>
    <mergeCell ref="F10:F17"/>
    <mergeCell ref="M10:M17"/>
    <mergeCell ref="R10:R17"/>
    <mergeCell ref="Y10:Y17"/>
    <mergeCell ref="AE10:AE17"/>
    <mergeCell ref="AJ10:AJ17"/>
    <mergeCell ref="A2:A9"/>
    <mergeCell ref="F2:F9"/>
    <mergeCell ref="M2:M9"/>
    <mergeCell ref="R2:R9"/>
    <mergeCell ref="Y2:Y9"/>
    <mergeCell ref="AE2:AE9"/>
    <mergeCell ref="AQ10:AQ17"/>
    <mergeCell ref="AV10:AV17"/>
    <mergeCell ref="A18:A22"/>
    <mergeCell ref="F18:F22"/>
    <mergeCell ref="M18:M22"/>
    <mergeCell ref="R18:R22"/>
    <mergeCell ref="Y18:Y22"/>
    <mergeCell ref="AE18:AE22"/>
    <mergeCell ref="AJ18:AJ22"/>
    <mergeCell ref="AQ18:AQ22"/>
    <mergeCell ref="AV18:AV22"/>
    <mergeCell ref="A23:A24"/>
    <mergeCell ref="F23:F24"/>
    <mergeCell ref="M23:M24"/>
    <mergeCell ref="R23:R24"/>
    <mergeCell ref="Y23:Y24"/>
    <mergeCell ref="AE23:AE24"/>
    <mergeCell ref="AJ23:AJ24"/>
    <mergeCell ref="AQ23:AQ24"/>
    <mergeCell ref="AV23:AV24"/>
    <mergeCell ref="AJ25:AJ29"/>
    <mergeCell ref="AQ25:AQ29"/>
    <mergeCell ref="AV25:AV29"/>
    <mergeCell ref="AE25:AE29"/>
    <mergeCell ref="A25:A29"/>
    <mergeCell ref="F25:F29"/>
    <mergeCell ref="M25:M29"/>
    <mergeCell ref="R25:R29"/>
    <mergeCell ref="Y25:Y29"/>
  </mergeCells>
  <phoneticPr fontId="22" type="noConversion"/>
  <printOptions horizontalCentered="1" verticalCentered="1"/>
  <pageMargins left="0" right="0" top="0" bottom="0" header="0.31496062992125984" footer="0.31496062992125984"/>
  <pageSetup paperSize="9" scale="3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zoomScale="40" zoomScaleNormal="40" workbookViewId="0">
      <selection activeCell="BR8" sqref="BR8"/>
    </sheetView>
  </sheetViews>
  <sheetFormatPr defaultRowHeight="27.75"/>
  <cols>
    <col min="1" max="1" width="10.625" style="106" customWidth="1"/>
    <col min="2" max="2" width="17.625" style="106" customWidth="1"/>
    <col min="3" max="3" width="30.125" style="106" customWidth="1"/>
    <col min="4" max="6" width="10.625" style="106" customWidth="1"/>
    <col min="7" max="7" width="16.125" style="106" customWidth="1"/>
    <col min="8" max="8" width="23.625" style="106" customWidth="1"/>
    <col min="9" max="10" width="10.625" style="106" customWidth="1"/>
    <col min="11" max="11" width="17.25" style="106" hidden="1" customWidth="1"/>
    <col min="12" max="12" width="19" style="106" hidden="1" customWidth="1"/>
    <col min="13" max="13" width="10.625" style="106" customWidth="1"/>
    <col min="14" max="14" width="26.125" style="106" customWidth="1"/>
    <col min="15" max="15" width="25.875" style="106" customWidth="1"/>
    <col min="16" max="18" width="10.625" style="106" customWidth="1"/>
    <col min="19" max="19" width="17.625" style="106" customWidth="1"/>
    <col min="20" max="20" width="21.625" style="106" customWidth="1"/>
    <col min="21" max="22" width="10.625" style="106" customWidth="1"/>
    <col min="23" max="23" width="18.125" style="106" hidden="1" customWidth="1"/>
    <col min="24" max="24" width="19.75" style="106" hidden="1" customWidth="1"/>
    <col min="25" max="25" width="10.625" style="106" customWidth="1"/>
    <col min="26" max="26" width="16.625" style="106" customWidth="1"/>
    <col min="27" max="27" width="29.125" style="106" customWidth="1"/>
    <col min="28" max="29" width="10.625" style="106" customWidth="1"/>
    <col min="30" max="30" width="18.875" style="106" hidden="1" customWidth="1"/>
    <col min="31" max="31" width="7.625" style="106" customWidth="1"/>
    <col min="32" max="32" width="18.625" style="106" customWidth="1"/>
    <col min="33" max="33" width="27.875" style="106" customWidth="1"/>
    <col min="34" max="35" width="10.625" style="106" customWidth="1"/>
    <col min="36" max="36" width="7.125" style="106" customWidth="1"/>
    <col min="37" max="37" width="19.625" style="106" customWidth="1"/>
    <col min="38" max="38" width="26.375" style="106" customWidth="1"/>
    <col min="39" max="40" width="10.625" style="106" customWidth="1"/>
    <col min="41" max="41" width="18.125" style="106" hidden="1" customWidth="1"/>
    <col min="42" max="42" width="16" style="106" hidden="1" customWidth="1"/>
    <col min="43" max="43" width="8.125" style="106" customWidth="1"/>
    <col min="44" max="44" width="18.375" style="106" customWidth="1"/>
    <col min="45" max="45" width="25.375" style="106" customWidth="1"/>
    <col min="46" max="47" width="10.625" style="106" customWidth="1"/>
    <col min="48" max="48" width="7.125" style="106" customWidth="1"/>
    <col min="49" max="49" width="17.625" style="106" customWidth="1"/>
    <col min="50" max="50" width="22.125" style="106" customWidth="1"/>
    <col min="51" max="52" width="10.625" style="106" customWidth="1"/>
    <col min="53" max="53" width="17.375" style="106" hidden="1" customWidth="1"/>
    <col min="54" max="54" width="17.25" style="106" hidden="1" customWidth="1"/>
    <col min="55" max="55" width="7.625" style="106" customWidth="1"/>
    <col min="56" max="56" width="13.875" style="106" customWidth="1"/>
    <col min="57" max="57" width="23.625" style="106" customWidth="1"/>
    <col min="58" max="59" width="10.625" style="106" customWidth="1"/>
    <col min="60" max="60" width="7.625" style="106" customWidth="1"/>
    <col min="61" max="61" width="14.125" style="106" customWidth="1"/>
    <col min="62" max="62" width="20.375" style="106" customWidth="1"/>
    <col min="63" max="64" width="10.625" style="106" customWidth="1"/>
    <col min="65" max="65" width="15.375" style="18" hidden="1" customWidth="1"/>
    <col min="66" max="66" width="15.625" style="18" hidden="1" customWidth="1"/>
  </cols>
  <sheetData>
    <row r="1" spans="1:66" ht="60" customHeight="1">
      <c r="A1" s="471">
        <v>43997</v>
      </c>
      <c r="B1" s="471"/>
      <c r="C1" s="471"/>
      <c r="D1" s="472">
        <f>A1</f>
        <v>43997</v>
      </c>
      <c r="E1" s="472"/>
      <c r="F1" s="465">
        <f>A1</f>
        <v>43997</v>
      </c>
      <c r="G1" s="465"/>
      <c r="H1" s="465"/>
      <c r="I1" s="468">
        <f>F1</f>
        <v>43997</v>
      </c>
      <c r="J1" s="476"/>
      <c r="K1" s="255"/>
      <c r="L1" s="258"/>
      <c r="M1" s="470">
        <v>43998</v>
      </c>
      <c r="N1" s="471"/>
      <c r="O1" s="471"/>
      <c r="P1" s="472">
        <f>M1</f>
        <v>43998</v>
      </c>
      <c r="Q1" s="472"/>
      <c r="R1" s="465">
        <f>M1</f>
        <v>43998</v>
      </c>
      <c r="S1" s="465"/>
      <c r="T1" s="465"/>
      <c r="U1" s="468">
        <f>R1</f>
        <v>43998</v>
      </c>
      <c r="V1" s="476"/>
      <c r="W1" s="248"/>
      <c r="X1" s="251"/>
      <c r="Y1" s="470">
        <v>43999</v>
      </c>
      <c r="Z1" s="471"/>
      <c r="AA1" s="471"/>
      <c r="AB1" s="472">
        <f>Y1</f>
        <v>43999</v>
      </c>
      <c r="AC1" s="477"/>
      <c r="AD1" s="268"/>
      <c r="AE1" s="470">
        <v>44000</v>
      </c>
      <c r="AF1" s="471"/>
      <c r="AG1" s="471"/>
      <c r="AH1" s="472">
        <f>AE1</f>
        <v>44000</v>
      </c>
      <c r="AI1" s="472"/>
      <c r="AJ1" s="465">
        <f>AE1</f>
        <v>44000</v>
      </c>
      <c r="AK1" s="465"/>
      <c r="AL1" s="465"/>
      <c r="AM1" s="468">
        <f>AJ1</f>
        <v>44000</v>
      </c>
      <c r="AN1" s="476"/>
      <c r="AO1" s="256"/>
      <c r="AP1" s="259"/>
      <c r="AQ1" s="470">
        <v>44001</v>
      </c>
      <c r="AR1" s="471"/>
      <c r="AS1" s="471"/>
      <c r="AT1" s="472">
        <f>AQ1</f>
        <v>44001</v>
      </c>
      <c r="AU1" s="472"/>
      <c r="AV1" s="465">
        <f>AQ1</f>
        <v>44001</v>
      </c>
      <c r="AW1" s="465"/>
      <c r="AX1" s="465"/>
      <c r="AY1" s="468">
        <f>AQ1</f>
        <v>44001</v>
      </c>
      <c r="AZ1" s="476"/>
      <c r="BA1" s="255"/>
      <c r="BB1" s="258"/>
      <c r="BC1" s="470">
        <v>44002</v>
      </c>
      <c r="BD1" s="471"/>
      <c r="BE1" s="471"/>
      <c r="BF1" s="472">
        <f>BC1</f>
        <v>44002</v>
      </c>
      <c r="BG1" s="472"/>
      <c r="BH1" s="465">
        <f>BC1</f>
        <v>44002</v>
      </c>
      <c r="BI1" s="465"/>
      <c r="BJ1" s="465"/>
      <c r="BK1" s="468">
        <f>BC1</f>
        <v>44002</v>
      </c>
      <c r="BL1" s="468"/>
      <c r="BM1" s="10"/>
      <c r="BN1" s="10"/>
    </row>
    <row r="2" spans="1:66" ht="60" customHeight="1">
      <c r="A2" s="469" t="s">
        <v>3</v>
      </c>
      <c r="B2" s="143" t="s">
        <v>233</v>
      </c>
      <c r="C2" s="133" t="s">
        <v>85</v>
      </c>
      <c r="D2" s="108">
        <v>65</v>
      </c>
      <c r="E2" s="108" t="s">
        <v>86</v>
      </c>
      <c r="F2" s="467" t="s">
        <v>3</v>
      </c>
      <c r="G2" s="143" t="s">
        <v>233</v>
      </c>
      <c r="H2" s="111" t="s">
        <v>85</v>
      </c>
      <c r="I2" s="112">
        <v>65</v>
      </c>
      <c r="J2" s="253" t="s">
        <v>86</v>
      </c>
      <c r="K2" s="248" t="s">
        <v>259</v>
      </c>
      <c r="L2" s="251" t="s">
        <v>259</v>
      </c>
      <c r="M2" s="466" t="s">
        <v>3</v>
      </c>
      <c r="N2" s="137" t="s">
        <v>500</v>
      </c>
      <c r="O2" s="98" t="s">
        <v>501</v>
      </c>
      <c r="P2" s="98">
        <v>50</v>
      </c>
      <c r="Q2" s="108" t="s">
        <v>86</v>
      </c>
      <c r="R2" s="467" t="s">
        <v>3</v>
      </c>
      <c r="S2" s="137" t="s">
        <v>500</v>
      </c>
      <c r="T2" s="92" t="s">
        <v>501</v>
      </c>
      <c r="U2" s="92">
        <v>50</v>
      </c>
      <c r="V2" s="253" t="s">
        <v>86</v>
      </c>
      <c r="W2" s="249" t="s">
        <v>902</v>
      </c>
      <c r="X2" s="252" t="s">
        <v>902</v>
      </c>
      <c r="Y2" s="466" t="s">
        <v>3</v>
      </c>
      <c r="Z2" s="107" t="s">
        <v>241</v>
      </c>
      <c r="AA2" s="159" t="s">
        <v>85</v>
      </c>
      <c r="AB2" s="124">
        <v>65</v>
      </c>
      <c r="AC2" s="263" t="s">
        <v>86</v>
      </c>
      <c r="AD2" s="268" t="s">
        <v>259</v>
      </c>
      <c r="AE2" s="466" t="s">
        <v>3</v>
      </c>
      <c r="AF2" s="107" t="s">
        <v>44</v>
      </c>
      <c r="AG2" s="108" t="s">
        <v>85</v>
      </c>
      <c r="AH2" s="108">
        <v>65</v>
      </c>
      <c r="AI2" s="108" t="s">
        <v>86</v>
      </c>
      <c r="AJ2" s="467" t="s">
        <v>3</v>
      </c>
      <c r="AK2" s="94" t="s">
        <v>44</v>
      </c>
      <c r="AL2" s="100" t="s">
        <v>85</v>
      </c>
      <c r="AM2" s="100">
        <v>65</v>
      </c>
      <c r="AN2" s="243" t="s">
        <v>86</v>
      </c>
      <c r="AO2" s="248" t="s">
        <v>361</v>
      </c>
      <c r="AP2" s="251" t="s">
        <v>361</v>
      </c>
      <c r="AQ2" s="466" t="s">
        <v>3</v>
      </c>
      <c r="AR2" s="143" t="s">
        <v>49</v>
      </c>
      <c r="AS2" s="133" t="s">
        <v>85</v>
      </c>
      <c r="AT2" s="108">
        <v>65</v>
      </c>
      <c r="AU2" s="108" t="s">
        <v>86</v>
      </c>
      <c r="AV2" s="467" t="s">
        <v>3</v>
      </c>
      <c r="AW2" s="94" t="s">
        <v>49</v>
      </c>
      <c r="AX2" s="100" t="s">
        <v>85</v>
      </c>
      <c r="AY2" s="100">
        <v>65</v>
      </c>
      <c r="AZ2" s="243" t="s">
        <v>86</v>
      </c>
      <c r="BA2" s="265" t="s">
        <v>361</v>
      </c>
      <c r="BB2" s="294" t="s">
        <v>361</v>
      </c>
      <c r="BC2" s="466" t="s">
        <v>3</v>
      </c>
      <c r="BD2" s="107" t="s">
        <v>317</v>
      </c>
      <c r="BE2" s="108" t="s">
        <v>128</v>
      </c>
      <c r="BF2" s="108">
        <v>65</v>
      </c>
      <c r="BG2" s="108" t="s">
        <v>86</v>
      </c>
      <c r="BH2" s="467" t="s">
        <v>3</v>
      </c>
      <c r="BI2" s="94" t="s">
        <v>317</v>
      </c>
      <c r="BJ2" s="100" t="s">
        <v>128</v>
      </c>
      <c r="BK2" s="100">
        <v>65</v>
      </c>
      <c r="BL2" s="100" t="s">
        <v>86</v>
      </c>
      <c r="BM2" s="13" t="s">
        <v>361</v>
      </c>
      <c r="BN2" s="13" t="s">
        <v>361</v>
      </c>
    </row>
    <row r="3" spans="1:66" ht="60" customHeight="1">
      <c r="A3" s="469"/>
      <c r="B3" s="133"/>
      <c r="C3" s="108" t="s">
        <v>423</v>
      </c>
      <c r="D3" s="108">
        <v>15</v>
      </c>
      <c r="E3" s="108" t="s">
        <v>86</v>
      </c>
      <c r="F3" s="467"/>
      <c r="G3" s="111"/>
      <c r="H3" s="112" t="s">
        <v>423</v>
      </c>
      <c r="I3" s="112">
        <v>15</v>
      </c>
      <c r="J3" s="253" t="s">
        <v>86</v>
      </c>
      <c r="K3" s="249" t="s">
        <v>362</v>
      </c>
      <c r="L3" s="252" t="s">
        <v>362</v>
      </c>
      <c r="M3" s="466"/>
      <c r="N3" s="98"/>
      <c r="O3" s="98" t="s">
        <v>502</v>
      </c>
      <c r="P3" s="98">
        <v>30</v>
      </c>
      <c r="Q3" s="108" t="s">
        <v>86</v>
      </c>
      <c r="R3" s="467"/>
      <c r="S3" s="92"/>
      <c r="T3" s="92" t="s">
        <v>502</v>
      </c>
      <c r="U3" s="92">
        <v>30</v>
      </c>
      <c r="V3" s="253" t="s">
        <v>86</v>
      </c>
      <c r="W3" s="249" t="s">
        <v>903</v>
      </c>
      <c r="X3" s="252" t="s">
        <v>903</v>
      </c>
      <c r="Y3" s="466"/>
      <c r="Z3" s="108"/>
      <c r="AA3" s="124" t="s">
        <v>424</v>
      </c>
      <c r="AB3" s="124">
        <v>15</v>
      </c>
      <c r="AC3" s="263" t="s">
        <v>86</v>
      </c>
      <c r="AD3" s="269" t="s">
        <v>362</v>
      </c>
      <c r="AE3" s="466"/>
      <c r="AF3" s="108"/>
      <c r="AG3" s="108" t="s">
        <v>159</v>
      </c>
      <c r="AH3" s="108">
        <v>15</v>
      </c>
      <c r="AI3" s="108" t="s">
        <v>86</v>
      </c>
      <c r="AJ3" s="467"/>
      <c r="AK3" s="100"/>
      <c r="AL3" s="100" t="s">
        <v>159</v>
      </c>
      <c r="AM3" s="100">
        <v>15</v>
      </c>
      <c r="AN3" s="243" t="s">
        <v>86</v>
      </c>
      <c r="AO3" s="249" t="s">
        <v>425</v>
      </c>
      <c r="AP3" s="252" t="s">
        <v>425</v>
      </c>
      <c r="AQ3" s="466"/>
      <c r="AR3" s="133"/>
      <c r="AS3" s="108" t="s">
        <v>159</v>
      </c>
      <c r="AT3" s="108">
        <v>5</v>
      </c>
      <c r="AU3" s="108" t="s">
        <v>86</v>
      </c>
      <c r="AV3" s="467"/>
      <c r="AW3" s="100"/>
      <c r="AX3" s="100" t="s">
        <v>159</v>
      </c>
      <c r="AY3" s="100">
        <v>5</v>
      </c>
      <c r="AZ3" s="243" t="s">
        <v>86</v>
      </c>
      <c r="BA3" s="293" t="s">
        <v>426</v>
      </c>
      <c r="BB3" s="295" t="s">
        <v>426</v>
      </c>
      <c r="BC3" s="466"/>
      <c r="BD3" s="108"/>
      <c r="BE3" s="108" t="s">
        <v>427</v>
      </c>
      <c r="BF3" s="108">
        <v>15</v>
      </c>
      <c r="BG3" s="108" t="s">
        <v>86</v>
      </c>
      <c r="BH3" s="467"/>
      <c r="BI3" s="100"/>
      <c r="BJ3" s="100" t="s">
        <v>427</v>
      </c>
      <c r="BK3" s="100">
        <v>15</v>
      </c>
      <c r="BL3" s="100" t="s">
        <v>86</v>
      </c>
      <c r="BM3" s="14" t="s">
        <v>425</v>
      </c>
      <c r="BN3" s="14" t="s">
        <v>425</v>
      </c>
    </row>
    <row r="4" spans="1:66" ht="60" customHeight="1">
      <c r="A4" s="469"/>
      <c r="B4" s="108"/>
      <c r="C4" s="108"/>
      <c r="D4" s="108"/>
      <c r="E4" s="108"/>
      <c r="F4" s="467"/>
      <c r="G4" s="100"/>
      <c r="H4" s="100"/>
      <c r="I4" s="100"/>
      <c r="J4" s="243"/>
      <c r="K4" s="255"/>
      <c r="L4" s="258"/>
      <c r="M4" s="466"/>
      <c r="N4" s="98"/>
      <c r="O4" s="98" t="s">
        <v>503</v>
      </c>
      <c r="P4" s="98">
        <v>10</v>
      </c>
      <c r="Q4" s="108" t="s">
        <v>86</v>
      </c>
      <c r="R4" s="467"/>
      <c r="S4" s="92"/>
      <c r="T4" s="92" t="s">
        <v>503</v>
      </c>
      <c r="U4" s="92">
        <v>10</v>
      </c>
      <c r="V4" s="253" t="s">
        <v>86</v>
      </c>
      <c r="W4" s="249">
        <v>0.1</v>
      </c>
      <c r="X4" s="252">
        <v>0.1</v>
      </c>
      <c r="Y4" s="466"/>
      <c r="Z4" s="108"/>
      <c r="AA4" s="108"/>
      <c r="AB4" s="108"/>
      <c r="AC4" s="261"/>
      <c r="AD4" s="269"/>
      <c r="AE4" s="466"/>
      <c r="AF4" s="99"/>
      <c r="AG4" s="99"/>
      <c r="AH4" s="99"/>
      <c r="AI4" s="99"/>
      <c r="AJ4" s="467"/>
      <c r="AK4" s="100"/>
      <c r="AL4" s="100"/>
      <c r="AM4" s="100"/>
      <c r="AN4" s="243"/>
      <c r="AO4" s="256"/>
      <c r="AP4" s="259"/>
      <c r="AQ4" s="466"/>
      <c r="AR4" s="108"/>
      <c r="AS4" s="108" t="s">
        <v>160</v>
      </c>
      <c r="AT4" s="108">
        <v>5</v>
      </c>
      <c r="AU4" s="108" t="s">
        <v>86</v>
      </c>
      <c r="AV4" s="467"/>
      <c r="AW4" s="100"/>
      <c r="AX4" s="100" t="s">
        <v>160</v>
      </c>
      <c r="AY4" s="100">
        <v>5</v>
      </c>
      <c r="AZ4" s="243" t="s">
        <v>86</v>
      </c>
      <c r="BA4" s="293" t="s">
        <v>428</v>
      </c>
      <c r="BB4" s="295" t="s">
        <v>428</v>
      </c>
      <c r="BC4" s="466"/>
      <c r="BD4" s="99"/>
      <c r="BE4" s="99"/>
      <c r="BF4" s="99"/>
      <c r="BG4" s="99"/>
      <c r="BH4" s="467"/>
      <c r="BI4" s="100"/>
      <c r="BJ4" s="100"/>
      <c r="BK4" s="100"/>
      <c r="BL4" s="100"/>
      <c r="BM4" s="11"/>
      <c r="BN4" s="11"/>
    </row>
    <row r="5" spans="1:66" ht="60" customHeight="1">
      <c r="A5" s="469"/>
      <c r="B5" s="108"/>
      <c r="C5" s="108"/>
      <c r="D5" s="108"/>
      <c r="E5" s="108"/>
      <c r="F5" s="467"/>
      <c r="G5" s="100"/>
      <c r="H5" s="100"/>
      <c r="I5" s="100"/>
      <c r="J5" s="243"/>
      <c r="K5" s="255"/>
      <c r="L5" s="258"/>
      <c r="M5" s="466"/>
      <c r="N5" s="98"/>
      <c r="O5" s="98" t="s">
        <v>504</v>
      </c>
      <c r="P5" s="98">
        <v>15</v>
      </c>
      <c r="Q5" s="108" t="s">
        <v>86</v>
      </c>
      <c r="R5" s="467"/>
      <c r="S5" s="92"/>
      <c r="T5" s="92" t="s">
        <v>509</v>
      </c>
      <c r="U5" s="92">
        <v>5</v>
      </c>
      <c r="V5" s="253" t="s">
        <v>86</v>
      </c>
      <c r="W5" s="249" t="s">
        <v>904</v>
      </c>
      <c r="X5" s="252" t="s">
        <v>905</v>
      </c>
      <c r="Y5" s="466"/>
      <c r="Z5" s="99"/>
      <c r="AA5" s="99"/>
      <c r="AB5" s="99"/>
      <c r="AC5" s="262"/>
      <c r="AD5" s="269"/>
      <c r="AE5" s="466"/>
      <c r="AF5" s="99"/>
      <c r="AG5" s="99"/>
      <c r="AH5" s="99"/>
      <c r="AI5" s="99"/>
      <c r="AJ5" s="467"/>
      <c r="AK5" s="100"/>
      <c r="AL5" s="100"/>
      <c r="AM5" s="100"/>
      <c r="AN5" s="243"/>
      <c r="AO5" s="256"/>
      <c r="AP5" s="259"/>
      <c r="AQ5" s="466"/>
      <c r="AR5" s="108"/>
      <c r="AS5" s="108" t="s">
        <v>129</v>
      </c>
      <c r="AT5" s="108">
        <v>3</v>
      </c>
      <c r="AU5" s="108" t="s">
        <v>86</v>
      </c>
      <c r="AV5" s="467"/>
      <c r="AW5" s="100"/>
      <c r="AX5" s="100" t="s">
        <v>129</v>
      </c>
      <c r="AY5" s="100">
        <v>3</v>
      </c>
      <c r="AZ5" s="243" t="s">
        <v>86</v>
      </c>
      <c r="BA5" s="255" t="s">
        <v>416</v>
      </c>
      <c r="BB5" s="258" t="s">
        <v>416</v>
      </c>
      <c r="BC5" s="466"/>
      <c r="BD5" s="99"/>
      <c r="BE5" s="99"/>
      <c r="BF5" s="99"/>
      <c r="BG5" s="99"/>
      <c r="BH5" s="467"/>
      <c r="BI5" s="100"/>
      <c r="BJ5" s="100"/>
      <c r="BK5" s="100"/>
      <c r="BL5" s="100"/>
      <c r="BM5" s="10"/>
      <c r="BN5" s="10"/>
    </row>
    <row r="6" spans="1:66" ht="60" customHeight="1">
      <c r="A6" s="469"/>
      <c r="B6" s="108"/>
      <c r="C6" s="108"/>
      <c r="D6" s="108"/>
      <c r="E6" s="108"/>
      <c r="F6" s="467"/>
      <c r="G6" s="100"/>
      <c r="H6" s="100"/>
      <c r="I6" s="100"/>
      <c r="J6" s="243"/>
      <c r="K6" s="255"/>
      <c r="L6" s="258"/>
      <c r="M6" s="466"/>
      <c r="N6" s="98"/>
      <c r="O6" s="98" t="s">
        <v>505</v>
      </c>
      <c r="P6" s="98">
        <v>5</v>
      </c>
      <c r="Q6" s="108" t="s">
        <v>86</v>
      </c>
      <c r="R6" s="467"/>
      <c r="S6" s="92"/>
      <c r="T6" s="92" t="s">
        <v>505</v>
      </c>
      <c r="U6" s="92">
        <v>5</v>
      </c>
      <c r="V6" s="253" t="s">
        <v>86</v>
      </c>
      <c r="W6" s="249" t="s">
        <v>907</v>
      </c>
      <c r="X6" s="252" t="s">
        <v>906</v>
      </c>
      <c r="Y6" s="466"/>
      <c r="Z6" s="99"/>
      <c r="AA6" s="99"/>
      <c r="AB6" s="99"/>
      <c r="AC6" s="262"/>
      <c r="AD6" s="269"/>
      <c r="AE6" s="466"/>
      <c r="AF6" s="99"/>
      <c r="AG6" s="99"/>
      <c r="AH6" s="99"/>
      <c r="AI6" s="99"/>
      <c r="AJ6" s="467"/>
      <c r="AK6" s="100"/>
      <c r="AL6" s="100"/>
      <c r="AM6" s="100"/>
      <c r="AN6" s="243"/>
      <c r="AO6" s="256"/>
      <c r="AP6" s="259"/>
      <c r="AQ6" s="466"/>
      <c r="AR6" s="108"/>
      <c r="AS6" s="108" t="s">
        <v>87</v>
      </c>
      <c r="AT6" s="108">
        <v>2</v>
      </c>
      <c r="AU6" s="108" t="s">
        <v>86</v>
      </c>
      <c r="AV6" s="467"/>
      <c r="AW6" s="100"/>
      <c r="AX6" s="100" t="s">
        <v>87</v>
      </c>
      <c r="AY6" s="100">
        <v>2</v>
      </c>
      <c r="AZ6" s="243" t="s">
        <v>86</v>
      </c>
      <c r="BA6" s="255" t="s">
        <v>429</v>
      </c>
      <c r="BB6" s="258" t="s">
        <v>429</v>
      </c>
      <c r="BC6" s="466"/>
      <c r="BD6" s="99"/>
      <c r="BE6" s="99"/>
      <c r="BF6" s="99"/>
      <c r="BG6" s="99"/>
      <c r="BH6" s="467"/>
      <c r="BI6" s="100"/>
      <c r="BJ6" s="100"/>
      <c r="BK6" s="100"/>
      <c r="BL6" s="100"/>
      <c r="BM6" s="10"/>
      <c r="BN6" s="10"/>
    </row>
    <row r="7" spans="1:66" ht="60" customHeight="1">
      <c r="A7" s="469"/>
      <c r="B7" s="108"/>
      <c r="C7" s="108"/>
      <c r="D7" s="108"/>
      <c r="E7" s="108"/>
      <c r="F7" s="467"/>
      <c r="G7" s="100"/>
      <c r="H7" s="100"/>
      <c r="I7" s="100"/>
      <c r="J7" s="243"/>
      <c r="K7" s="255"/>
      <c r="L7" s="258"/>
      <c r="M7" s="466"/>
      <c r="N7" s="98"/>
      <c r="O7" s="98" t="s">
        <v>804</v>
      </c>
      <c r="P7" s="98">
        <v>5</v>
      </c>
      <c r="Q7" s="108" t="s">
        <v>86</v>
      </c>
      <c r="R7" s="467"/>
      <c r="S7" s="92"/>
      <c r="T7" s="92" t="s">
        <v>804</v>
      </c>
      <c r="U7" s="92">
        <v>5</v>
      </c>
      <c r="V7" s="253" t="s">
        <v>86</v>
      </c>
      <c r="W7" s="249" t="s">
        <v>887</v>
      </c>
      <c r="X7" s="252" t="s">
        <v>887</v>
      </c>
      <c r="Y7" s="466"/>
      <c r="Z7" s="99"/>
      <c r="AA7" s="99"/>
      <c r="AB7" s="99"/>
      <c r="AC7" s="262"/>
      <c r="AD7" s="269"/>
      <c r="AE7" s="466"/>
      <c r="AF7" s="99"/>
      <c r="AG7" s="99"/>
      <c r="AH7" s="99"/>
      <c r="AI7" s="99"/>
      <c r="AJ7" s="467"/>
      <c r="AK7" s="100"/>
      <c r="AL7" s="100"/>
      <c r="AM7" s="100"/>
      <c r="AN7" s="243"/>
      <c r="AO7" s="256"/>
      <c r="AP7" s="259"/>
      <c r="AQ7" s="466"/>
      <c r="AR7" s="108"/>
      <c r="AS7" s="108"/>
      <c r="AT7" s="108"/>
      <c r="AU7" s="108"/>
      <c r="AV7" s="467"/>
      <c r="AW7" s="100"/>
      <c r="AX7" s="100"/>
      <c r="AY7" s="100"/>
      <c r="AZ7" s="243"/>
      <c r="BA7" s="255"/>
      <c r="BB7" s="258"/>
      <c r="BC7" s="466"/>
      <c r="BD7" s="99"/>
      <c r="BE7" s="99"/>
      <c r="BF7" s="99"/>
      <c r="BG7" s="99"/>
      <c r="BH7" s="467"/>
      <c r="BI7" s="100"/>
      <c r="BJ7" s="100"/>
      <c r="BK7" s="100"/>
      <c r="BL7" s="100"/>
      <c r="BM7" s="10"/>
      <c r="BN7" s="10"/>
    </row>
    <row r="8" spans="1:66" ht="60" customHeight="1">
      <c r="A8" s="469"/>
      <c r="B8" s="108"/>
      <c r="C8" s="108"/>
      <c r="D8" s="108"/>
      <c r="E8" s="108"/>
      <c r="F8" s="467"/>
      <c r="G8" s="100"/>
      <c r="H8" s="100"/>
      <c r="I8" s="100"/>
      <c r="J8" s="243"/>
      <c r="K8" s="255"/>
      <c r="L8" s="258"/>
      <c r="M8" s="466"/>
      <c r="N8" s="98"/>
      <c r="O8" s="98" t="s">
        <v>805</v>
      </c>
      <c r="P8" s="98">
        <v>0.5</v>
      </c>
      <c r="Q8" s="108" t="s">
        <v>363</v>
      </c>
      <c r="R8" s="467"/>
      <c r="S8" s="92"/>
      <c r="T8" s="92" t="s">
        <v>506</v>
      </c>
      <c r="U8" s="92"/>
      <c r="V8" s="253" t="s">
        <v>86</v>
      </c>
      <c r="W8" s="249" t="s">
        <v>908</v>
      </c>
      <c r="X8" s="252"/>
      <c r="Y8" s="466"/>
      <c r="Z8" s="99"/>
      <c r="AA8" s="99"/>
      <c r="AB8" s="99"/>
      <c r="AC8" s="262"/>
      <c r="AD8" s="269"/>
      <c r="AE8" s="466"/>
      <c r="AF8" s="99"/>
      <c r="AG8" s="99"/>
      <c r="AH8" s="99"/>
      <c r="AI8" s="99"/>
      <c r="AJ8" s="467"/>
      <c r="AK8" s="100"/>
      <c r="AL8" s="100"/>
      <c r="AM8" s="100"/>
      <c r="AN8" s="243"/>
      <c r="AO8" s="256"/>
      <c r="AP8" s="259"/>
      <c r="AQ8" s="466"/>
      <c r="AR8" s="108"/>
      <c r="AS8" s="108"/>
      <c r="AT8" s="108"/>
      <c r="AU8" s="108"/>
      <c r="AV8" s="467"/>
      <c r="AW8" s="100"/>
      <c r="AX8" s="100"/>
      <c r="AY8" s="100"/>
      <c r="AZ8" s="243"/>
      <c r="BA8" s="255"/>
      <c r="BB8" s="258"/>
      <c r="BC8" s="466"/>
      <c r="BD8" s="99"/>
      <c r="BE8" s="99"/>
      <c r="BF8" s="99"/>
      <c r="BG8" s="99"/>
      <c r="BH8" s="467"/>
      <c r="BI8" s="100"/>
      <c r="BJ8" s="100"/>
      <c r="BK8" s="100"/>
      <c r="BL8" s="100"/>
      <c r="BM8" s="10"/>
      <c r="BN8" s="10"/>
    </row>
    <row r="9" spans="1:66" ht="60" customHeight="1">
      <c r="A9" s="469"/>
      <c r="B9" s="108"/>
      <c r="C9" s="108"/>
      <c r="D9" s="108"/>
      <c r="E9" s="108"/>
      <c r="F9" s="467"/>
      <c r="G9" s="100"/>
      <c r="H9" s="100"/>
      <c r="I9" s="100"/>
      <c r="J9" s="243"/>
      <c r="K9" s="255"/>
      <c r="L9" s="258"/>
      <c r="M9" s="466"/>
      <c r="N9" s="98"/>
      <c r="O9" s="98" t="s">
        <v>506</v>
      </c>
      <c r="P9" s="98"/>
      <c r="Q9" s="108" t="s">
        <v>86</v>
      </c>
      <c r="R9" s="467"/>
      <c r="S9" s="92"/>
      <c r="T9" s="92" t="s">
        <v>507</v>
      </c>
      <c r="U9" s="92"/>
      <c r="V9" s="253" t="s">
        <v>86</v>
      </c>
      <c r="W9" s="249"/>
      <c r="X9" s="252"/>
      <c r="Y9" s="466"/>
      <c r="Z9" s="99"/>
      <c r="AA9" s="99"/>
      <c r="AB9" s="99"/>
      <c r="AC9" s="262"/>
      <c r="AD9" s="269"/>
      <c r="AE9" s="466"/>
      <c r="AF9" s="99"/>
      <c r="AG9" s="99"/>
      <c r="AH9" s="99"/>
      <c r="AI9" s="99"/>
      <c r="AJ9" s="467"/>
      <c r="AK9" s="100"/>
      <c r="AL9" s="100"/>
      <c r="AM9" s="100"/>
      <c r="AN9" s="243"/>
      <c r="AO9" s="256"/>
      <c r="AP9" s="259"/>
      <c r="AQ9" s="466"/>
      <c r="AR9" s="99"/>
      <c r="AS9" s="99"/>
      <c r="AT9" s="99"/>
      <c r="AU9" s="99"/>
      <c r="AV9" s="467"/>
      <c r="AW9" s="100"/>
      <c r="AX9" s="100"/>
      <c r="AY9" s="100"/>
      <c r="AZ9" s="243"/>
      <c r="BA9" s="255"/>
      <c r="BB9" s="258"/>
      <c r="BC9" s="466"/>
      <c r="BD9" s="99"/>
      <c r="BE9" s="99"/>
      <c r="BF9" s="99"/>
      <c r="BG9" s="99"/>
      <c r="BH9" s="467"/>
      <c r="BI9" s="100"/>
      <c r="BJ9" s="100"/>
      <c r="BK9" s="100"/>
      <c r="BL9" s="100"/>
      <c r="BM9" s="10"/>
      <c r="BN9" s="10"/>
    </row>
    <row r="10" spans="1:66" ht="60" customHeight="1">
      <c r="A10" s="469"/>
      <c r="B10" s="108"/>
      <c r="C10" s="133"/>
      <c r="D10" s="108"/>
      <c r="E10" s="108"/>
      <c r="F10" s="467"/>
      <c r="G10" s="100"/>
      <c r="H10" s="100"/>
      <c r="I10" s="100"/>
      <c r="J10" s="243"/>
      <c r="K10" s="255"/>
      <c r="L10" s="258"/>
      <c r="M10" s="466"/>
      <c r="N10" s="98"/>
      <c r="O10" s="98" t="s">
        <v>507</v>
      </c>
      <c r="P10" s="98"/>
      <c r="Q10" s="108" t="s">
        <v>86</v>
      </c>
      <c r="R10" s="467"/>
      <c r="S10" s="92"/>
      <c r="T10" s="92"/>
      <c r="U10" s="92"/>
      <c r="V10" s="287"/>
      <c r="W10" s="249"/>
      <c r="X10" s="252"/>
      <c r="Y10" s="466"/>
      <c r="Z10" s="99"/>
      <c r="AA10" s="99"/>
      <c r="AB10" s="99"/>
      <c r="AC10" s="262"/>
      <c r="AD10" s="269"/>
      <c r="AE10" s="466"/>
      <c r="AF10" s="99"/>
      <c r="AG10" s="99"/>
      <c r="AH10" s="99"/>
      <c r="AI10" s="99"/>
      <c r="AJ10" s="467"/>
      <c r="AK10" s="100"/>
      <c r="AL10" s="100"/>
      <c r="AM10" s="100"/>
      <c r="AN10" s="243"/>
      <c r="AO10" s="256"/>
      <c r="AP10" s="259"/>
      <c r="AQ10" s="466"/>
      <c r="AR10" s="99"/>
      <c r="AS10" s="99"/>
      <c r="AT10" s="99"/>
      <c r="AU10" s="99"/>
      <c r="AV10" s="467"/>
      <c r="AW10" s="100"/>
      <c r="AX10" s="100"/>
      <c r="AY10" s="100"/>
      <c r="AZ10" s="243"/>
      <c r="BA10" s="255"/>
      <c r="BB10" s="258"/>
      <c r="BC10" s="466"/>
      <c r="BD10" s="99"/>
      <c r="BE10" s="99"/>
      <c r="BF10" s="99"/>
      <c r="BG10" s="99"/>
      <c r="BH10" s="467"/>
      <c r="BI10" s="100"/>
      <c r="BJ10" s="100"/>
      <c r="BK10" s="100"/>
      <c r="BL10" s="100"/>
      <c r="BM10" s="10"/>
      <c r="BN10" s="10"/>
    </row>
    <row r="11" spans="1:66" ht="60" customHeight="1">
      <c r="A11" s="469"/>
      <c r="B11" s="108"/>
      <c r="C11" s="133"/>
      <c r="D11" s="108"/>
      <c r="E11" s="108"/>
      <c r="F11" s="467"/>
      <c r="G11" s="100"/>
      <c r="H11" s="100"/>
      <c r="I11" s="100"/>
      <c r="J11" s="243"/>
      <c r="K11" s="255"/>
      <c r="L11" s="258"/>
      <c r="M11" s="466"/>
      <c r="N11" s="99"/>
      <c r="O11" s="99" t="s">
        <v>508</v>
      </c>
      <c r="P11" s="99"/>
      <c r="Q11" s="99"/>
      <c r="R11" s="467"/>
      <c r="S11" s="100"/>
      <c r="T11" s="100"/>
      <c r="U11" s="100"/>
      <c r="V11" s="243"/>
      <c r="W11" s="249"/>
      <c r="X11" s="252"/>
      <c r="Y11" s="466"/>
      <c r="Z11" s="99"/>
      <c r="AA11" s="99"/>
      <c r="AB11" s="99"/>
      <c r="AC11" s="262"/>
      <c r="AD11" s="269"/>
      <c r="AE11" s="466"/>
      <c r="AF11" s="99"/>
      <c r="AG11" s="99"/>
      <c r="AH11" s="99"/>
      <c r="AI11" s="99"/>
      <c r="AJ11" s="467"/>
      <c r="AK11" s="100"/>
      <c r="AL11" s="100"/>
      <c r="AM11" s="100"/>
      <c r="AN11" s="243"/>
      <c r="AO11" s="256"/>
      <c r="AP11" s="259"/>
      <c r="AQ11" s="466"/>
      <c r="AR11" s="99"/>
      <c r="AS11" s="99"/>
      <c r="AT11" s="99"/>
      <c r="AU11" s="99"/>
      <c r="AV11" s="467"/>
      <c r="AW11" s="100"/>
      <c r="AX11" s="100"/>
      <c r="AY11" s="100"/>
      <c r="AZ11" s="243"/>
      <c r="BA11" s="255"/>
      <c r="BB11" s="258"/>
      <c r="BC11" s="466" t="s">
        <v>4</v>
      </c>
      <c r="BD11" s="118" t="s">
        <v>430</v>
      </c>
      <c r="BE11" s="123" t="s">
        <v>431</v>
      </c>
      <c r="BF11" s="138">
        <v>50</v>
      </c>
      <c r="BG11" s="108" t="s">
        <v>86</v>
      </c>
      <c r="BH11" s="467" t="s">
        <v>4</v>
      </c>
      <c r="BI11" s="94" t="s">
        <v>81</v>
      </c>
      <c r="BJ11" s="117" t="s">
        <v>134</v>
      </c>
      <c r="BK11" s="117">
        <v>70</v>
      </c>
      <c r="BL11" s="100" t="s">
        <v>86</v>
      </c>
      <c r="BM11" s="11" t="s">
        <v>926</v>
      </c>
      <c r="BN11" s="11" t="s">
        <v>364</v>
      </c>
    </row>
    <row r="12" spans="1:66" ht="60" customHeight="1">
      <c r="A12" s="469" t="s">
        <v>4</v>
      </c>
      <c r="B12" s="137" t="s">
        <v>838</v>
      </c>
      <c r="C12" s="120" t="s">
        <v>851</v>
      </c>
      <c r="D12" s="98">
        <v>1</v>
      </c>
      <c r="E12" s="120" t="s">
        <v>94</v>
      </c>
      <c r="F12" s="467" t="s">
        <v>4</v>
      </c>
      <c r="G12" s="94" t="s">
        <v>799</v>
      </c>
      <c r="H12" s="117" t="s">
        <v>803</v>
      </c>
      <c r="I12" s="117">
        <v>7</v>
      </c>
      <c r="J12" s="243" t="s">
        <v>363</v>
      </c>
      <c r="K12" s="256" t="s">
        <v>383</v>
      </c>
      <c r="L12" s="259" t="s">
        <v>897</v>
      </c>
      <c r="M12" s="466" t="s">
        <v>4</v>
      </c>
      <c r="N12" s="107" t="s">
        <v>432</v>
      </c>
      <c r="O12" s="124" t="s">
        <v>433</v>
      </c>
      <c r="P12" s="124">
        <v>55</v>
      </c>
      <c r="Q12" s="108" t="s">
        <v>86</v>
      </c>
      <c r="R12" s="467" t="s">
        <v>4</v>
      </c>
      <c r="S12" s="94" t="s">
        <v>162</v>
      </c>
      <c r="T12" s="117" t="s">
        <v>163</v>
      </c>
      <c r="U12" s="117">
        <v>40</v>
      </c>
      <c r="V12" s="243" t="s">
        <v>86</v>
      </c>
      <c r="W12" s="249" t="s">
        <v>909</v>
      </c>
      <c r="X12" s="252" t="s">
        <v>434</v>
      </c>
      <c r="Y12" s="466" t="s">
        <v>4</v>
      </c>
      <c r="Z12" s="118" t="s">
        <v>435</v>
      </c>
      <c r="AA12" s="123" t="s">
        <v>436</v>
      </c>
      <c r="AB12" s="138">
        <v>70</v>
      </c>
      <c r="AC12" s="289" t="s">
        <v>86</v>
      </c>
      <c r="AD12" s="270" t="s">
        <v>383</v>
      </c>
      <c r="AE12" s="466" t="s">
        <v>4</v>
      </c>
      <c r="AF12" s="118" t="s">
        <v>45</v>
      </c>
      <c r="AG12" s="119" t="s">
        <v>215</v>
      </c>
      <c r="AH12" s="120">
        <v>80</v>
      </c>
      <c r="AI12" s="108" t="s">
        <v>86</v>
      </c>
      <c r="AJ12" s="467" t="s">
        <v>4</v>
      </c>
      <c r="AK12" s="137" t="s">
        <v>541</v>
      </c>
      <c r="AL12" s="92" t="s">
        <v>543</v>
      </c>
      <c r="AM12" s="92">
        <v>50</v>
      </c>
      <c r="AN12" s="243" t="s">
        <v>86</v>
      </c>
      <c r="AO12" s="256" t="s">
        <v>914</v>
      </c>
      <c r="AP12" s="259" t="s">
        <v>917</v>
      </c>
      <c r="AQ12" s="466" t="s">
        <v>4</v>
      </c>
      <c r="AR12" s="118" t="s">
        <v>437</v>
      </c>
      <c r="AS12" s="121" t="s">
        <v>438</v>
      </c>
      <c r="AT12" s="122">
        <v>70</v>
      </c>
      <c r="AU12" s="108" t="s">
        <v>86</v>
      </c>
      <c r="AV12" s="467" t="s">
        <v>4</v>
      </c>
      <c r="AW12" s="94" t="s">
        <v>84</v>
      </c>
      <c r="AX12" s="100" t="s">
        <v>184</v>
      </c>
      <c r="AY12" s="100">
        <v>20</v>
      </c>
      <c r="AZ12" s="243" t="s">
        <v>86</v>
      </c>
      <c r="BA12" s="256" t="s">
        <v>383</v>
      </c>
      <c r="BB12" s="259">
        <v>0.2</v>
      </c>
      <c r="BC12" s="466"/>
      <c r="BD12" s="138"/>
      <c r="BE12" s="123" t="s">
        <v>439</v>
      </c>
      <c r="BF12" s="138">
        <v>30</v>
      </c>
      <c r="BG12" s="108" t="s">
        <v>86</v>
      </c>
      <c r="BH12" s="467"/>
      <c r="BI12" s="117"/>
      <c r="BJ12" s="117" t="s">
        <v>104</v>
      </c>
      <c r="BK12" s="117">
        <v>5</v>
      </c>
      <c r="BL12" s="100" t="s">
        <v>86</v>
      </c>
      <c r="BM12" s="11" t="s">
        <v>927</v>
      </c>
      <c r="BN12" s="10">
        <v>0.05</v>
      </c>
    </row>
    <row r="13" spans="1:66" ht="60" customHeight="1">
      <c r="A13" s="469"/>
      <c r="B13" s="108"/>
      <c r="C13" s="133"/>
      <c r="D13" s="108"/>
      <c r="E13" s="108"/>
      <c r="F13" s="467"/>
      <c r="G13" s="117"/>
      <c r="H13" s="117" t="s">
        <v>800</v>
      </c>
      <c r="I13" s="117">
        <v>40</v>
      </c>
      <c r="J13" s="243" t="s">
        <v>86</v>
      </c>
      <c r="K13" s="255"/>
      <c r="L13" s="258" t="s">
        <v>898</v>
      </c>
      <c r="M13" s="466"/>
      <c r="N13" s="124"/>
      <c r="O13" s="149" t="s">
        <v>852</v>
      </c>
      <c r="P13" s="150">
        <v>10</v>
      </c>
      <c r="Q13" s="108" t="s">
        <v>86</v>
      </c>
      <c r="R13" s="467"/>
      <c r="S13" s="117"/>
      <c r="T13" s="117" t="s">
        <v>167</v>
      </c>
      <c r="U13" s="117">
        <v>10</v>
      </c>
      <c r="V13" s="243" t="s">
        <v>86</v>
      </c>
      <c r="W13" s="249">
        <v>0.1</v>
      </c>
      <c r="X13" s="252">
        <v>0.1</v>
      </c>
      <c r="Y13" s="466"/>
      <c r="Z13" s="135"/>
      <c r="AA13" s="123" t="s">
        <v>440</v>
      </c>
      <c r="AB13" s="138">
        <v>35</v>
      </c>
      <c r="AC13" s="289" t="s">
        <v>86</v>
      </c>
      <c r="AD13" s="270">
        <v>0.35</v>
      </c>
      <c r="AE13" s="466"/>
      <c r="AF13" s="120"/>
      <c r="AG13" s="119" t="s">
        <v>853</v>
      </c>
      <c r="AH13" s="120">
        <v>30</v>
      </c>
      <c r="AI13" s="108" t="s">
        <v>86</v>
      </c>
      <c r="AJ13" s="467"/>
      <c r="AK13" s="92"/>
      <c r="AL13" s="92" t="s">
        <v>542</v>
      </c>
      <c r="AM13" s="92">
        <v>15</v>
      </c>
      <c r="AN13" s="243" t="s">
        <v>86</v>
      </c>
      <c r="AO13" s="256" t="s">
        <v>915</v>
      </c>
      <c r="AP13" s="259" t="s">
        <v>441</v>
      </c>
      <c r="AQ13" s="466"/>
      <c r="AR13" s="120"/>
      <c r="AS13" s="160" t="s">
        <v>854</v>
      </c>
      <c r="AT13" s="120">
        <v>20</v>
      </c>
      <c r="AU13" s="108" t="s">
        <v>86</v>
      </c>
      <c r="AV13" s="467"/>
      <c r="AW13" s="100"/>
      <c r="AX13" s="100" t="s">
        <v>442</v>
      </c>
      <c r="AY13" s="100">
        <v>70</v>
      </c>
      <c r="AZ13" s="243" t="s">
        <v>86</v>
      </c>
      <c r="BA13" s="256" t="s">
        <v>443</v>
      </c>
      <c r="BB13" s="258">
        <v>0.7</v>
      </c>
      <c r="BC13" s="466"/>
      <c r="BD13" s="138"/>
      <c r="BE13" s="123" t="s">
        <v>444</v>
      </c>
      <c r="BF13" s="138">
        <v>30</v>
      </c>
      <c r="BG13" s="108" t="s">
        <v>86</v>
      </c>
      <c r="BH13" s="467"/>
      <c r="BI13" s="117"/>
      <c r="BJ13" s="100" t="s">
        <v>139</v>
      </c>
      <c r="BK13" s="100">
        <v>20</v>
      </c>
      <c r="BL13" s="100" t="s">
        <v>86</v>
      </c>
      <c r="BM13" s="10">
        <v>0.3</v>
      </c>
      <c r="BN13" s="10">
        <v>0.2</v>
      </c>
    </row>
    <row r="14" spans="1:66" ht="60" customHeight="1">
      <c r="A14" s="469"/>
      <c r="B14" s="108"/>
      <c r="C14" s="108"/>
      <c r="D14" s="108"/>
      <c r="E14" s="108"/>
      <c r="F14" s="467"/>
      <c r="G14" s="117"/>
      <c r="H14" s="100" t="s">
        <v>801</v>
      </c>
      <c r="I14" s="100">
        <v>60</v>
      </c>
      <c r="J14" s="243" t="s">
        <v>86</v>
      </c>
      <c r="K14" s="255"/>
      <c r="L14" s="258">
        <v>0.6</v>
      </c>
      <c r="M14" s="466"/>
      <c r="N14" s="124"/>
      <c r="O14" s="149" t="s">
        <v>854</v>
      </c>
      <c r="P14" s="150">
        <v>10</v>
      </c>
      <c r="Q14" s="108" t="s">
        <v>86</v>
      </c>
      <c r="R14" s="467"/>
      <c r="S14" s="117"/>
      <c r="T14" s="100" t="s">
        <v>100</v>
      </c>
      <c r="U14" s="100">
        <v>10</v>
      </c>
      <c r="V14" s="243" t="s">
        <v>86</v>
      </c>
      <c r="W14" s="249" t="s">
        <v>910</v>
      </c>
      <c r="X14" s="252">
        <v>0.1</v>
      </c>
      <c r="Y14" s="466"/>
      <c r="Z14" s="135"/>
      <c r="AA14" s="123" t="s">
        <v>445</v>
      </c>
      <c r="AB14" s="138">
        <v>5</v>
      </c>
      <c r="AC14" s="289" t="s">
        <v>86</v>
      </c>
      <c r="AD14" s="270">
        <v>0.05</v>
      </c>
      <c r="AE14" s="466"/>
      <c r="AF14" s="120"/>
      <c r="AG14" s="119" t="s">
        <v>173</v>
      </c>
      <c r="AH14" s="120">
        <v>5</v>
      </c>
      <c r="AI14" s="108" t="s">
        <v>86</v>
      </c>
      <c r="AJ14" s="467"/>
      <c r="AK14" s="92"/>
      <c r="AL14" s="92" t="s">
        <v>544</v>
      </c>
      <c r="AM14" s="92">
        <v>15</v>
      </c>
      <c r="AN14" s="243" t="s">
        <v>86</v>
      </c>
      <c r="AO14" s="256" t="s">
        <v>916</v>
      </c>
      <c r="AP14" s="259" t="s">
        <v>918</v>
      </c>
      <c r="AQ14" s="466"/>
      <c r="AR14" s="120"/>
      <c r="AS14" s="160" t="s">
        <v>103</v>
      </c>
      <c r="AT14" s="120">
        <v>10</v>
      </c>
      <c r="AU14" s="108" t="s">
        <v>86</v>
      </c>
      <c r="AV14" s="467"/>
      <c r="AW14" s="100"/>
      <c r="AX14" s="100" t="s">
        <v>188</v>
      </c>
      <c r="AY14" s="100">
        <v>5</v>
      </c>
      <c r="AZ14" s="243" t="s">
        <v>86</v>
      </c>
      <c r="BA14" s="255">
        <v>0.1</v>
      </c>
      <c r="BB14" s="258">
        <v>0.05</v>
      </c>
      <c r="BC14" s="466"/>
      <c r="BD14" s="138"/>
      <c r="BE14" s="123" t="s">
        <v>100</v>
      </c>
      <c r="BF14" s="138">
        <v>5</v>
      </c>
      <c r="BG14" s="108" t="s">
        <v>86</v>
      </c>
      <c r="BH14" s="467"/>
      <c r="BI14" s="117"/>
      <c r="BJ14" s="117" t="s">
        <v>142</v>
      </c>
      <c r="BK14" s="117">
        <v>10</v>
      </c>
      <c r="BL14" s="100" t="s">
        <v>86</v>
      </c>
      <c r="BM14" s="10">
        <v>0.05</v>
      </c>
      <c r="BN14" s="10">
        <v>0.1</v>
      </c>
    </row>
    <row r="15" spans="1:66" ht="60" customHeight="1">
      <c r="A15" s="469"/>
      <c r="B15" s="108"/>
      <c r="C15" s="108"/>
      <c r="D15" s="108"/>
      <c r="E15" s="108"/>
      <c r="F15" s="467"/>
      <c r="G15" s="117"/>
      <c r="H15" s="117" t="s">
        <v>802</v>
      </c>
      <c r="I15" s="117"/>
      <c r="J15" s="243" t="s">
        <v>86</v>
      </c>
      <c r="K15" s="255"/>
      <c r="L15" s="258"/>
      <c r="M15" s="466"/>
      <c r="N15" s="124"/>
      <c r="O15" s="149" t="s">
        <v>392</v>
      </c>
      <c r="P15" s="150">
        <v>5</v>
      </c>
      <c r="Q15" s="108" t="s">
        <v>86</v>
      </c>
      <c r="R15" s="467"/>
      <c r="S15" s="117"/>
      <c r="T15" s="117" t="s">
        <v>169</v>
      </c>
      <c r="U15" s="117">
        <v>10</v>
      </c>
      <c r="V15" s="243" t="s">
        <v>86</v>
      </c>
      <c r="W15" s="249">
        <v>0.05</v>
      </c>
      <c r="X15" s="252">
        <v>0.1</v>
      </c>
      <c r="Y15" s="466"/>
      <c r="Z15" s="135"/>
      <c r="AA15" s="95" t="s">
        <v>446</v>
      </c>
      <c r="AB15" s="96">
        <v>5</v>
      </c>
      <c r="AC15" s="289" t="s">
        <v>86</v>
      </c>
      <c r="AD15" s="270">
        <v>0.05</v>
      </c>
      <c r="AE15" s="466"/>
      <c r="AF15" s="120"/>
      <c r="AG15" s="98"/>
      <c r="AH15" s="98"/>
      <c r="AI15" s="98"/>
      <c r="AJ15" s="467"/>
      <c r="AK15" s="92"/>
      <c r="AL15" s="92" t="s">
        <v>545</v>
      </c>
      <c r="AM15" s="92">
        <v>5</v>
      </c>
      <c r="AN15" s="243" t="s">
        <v>86</v>
      </c>
      <c r="AO15" s="256"/>
      <c r="AP15" s="259" t="s">
        <v>919</v>
      </c>
      <c r="AQ15" s="466"/>
      <c r="AR15" s="120"/>
      <c r="AS15" s="160" t="s">
        <v>447</v>
      </c>
      <c r="AT15" s="120">
        <v>2</v>
      </c>
      <c r="AU15" s="108" t="s">
        <v>86</v>
      </c>
      <c r="AV15" s="467"/>
      <c r="AW15" s="100"/>
      <c r="AX15" s="100" t="s">
        <v>189</v>
      </c>
      <c r="AY15" s="100"/>
      <c r="AZ15" s="243"/>
      <c r="BA15" s="255">
        <v>0.2</v>
      </c>
      <c r="BB15" s="258"/>
      <c r="BC15" s="466"/>
      <c r="BD15" s="138"/>
      <c r="BE15" s="123" t="s">
        <v>140</v>
      </c>
      <c r="BF15" s="138"/>
      <c r="BG15" s="108" t="s">
        <v>86</v>
      </c>
      <c r="BH15" s="467"/>
      <c r="BI15" s="100"/>
      <c r="BJ15" s="114" t="s">
        <v>145</v>
      </c>
      <c r="BK15" s="101">
        <v>10</v>
      </c>
      <c r="BL15" s="100" t="s">
        <v>86</v>
      </c>
      <c r="BM15" s="10"/>
      <c r="BN15" s="10">
        <v>0.1</v>
      </c>
    </row>
    <row r="16" spans="1:66" ht="60" customHeight="1">
      <c r="A16" s="469"/>
      <c r="B16" s="91"/>
      <c r="C16" s="108"/>
      <c r="D16" s="108"/>
      <c r="E16" s="108"/>
      <c r="F16" s="467"/>
      <c r="G16" s="100"/>
      <c r="H16" s="114"/>
      <c r="I16" s="101"/>
      <c r="J16" s="243"/>
      <c r="K16" s="255"/>
      <c r="L16" s="258"/>
      <c r="M16" s="466"/>
      <c r="N16" s="124"/>
      <c r="O16" s="149" t="s">
        <v>269</v>
      </c>
      <c r="P16" s="149"/>
      <c r="Q16" s="108" t="s">
        <v>86</v>
      </c>
      <c r="R16" s="467"/>
      <c r="S16" s="100"/>
      <c r="T16" s="114" t="s">
        <v>170</v>
      </c>
      <c r="U16" s="101">
        <v>10</v>
      </c>
      <c r="V16" s="243" t="s">
        <v>86</v>
      </c>
      <c r="W16" s="249"/>
      <c r="X16" s="252">
        <v>0.1</v>
      </c>
      <c r="Y16" s="466"/>
      <c r="Z16" s="135"/>
      <c r="AA16" s="123" t="s">
        <v>448</v>
      </c>
      <c r="AB16" s="138"/>
      <c r="AC16" s="289" t="s">
        <v>86</v>
      </c>
      <c r="AD16" s="270"/>
      <c r="AE16" s="466"/>
      <c r="AF16" s="120"/>
      <c r="AG16" s="98"/>
      <c r="AH16" s="98"/>
      <c r="AI16" s="98"/>
      <c r="AJ16" s="467"/>
      <c r="AK16" s="92"/>
      <c r="AL16" s="92" t="s">
        <v>519</v>
      </c>
      <c r="AM16" s="92"/>
      <c r="AN16" s="243"/>
      <c r="AO16" s="256"/>
      <c r="AP16" s="259"/>
      <c r="AQ16" s="466"/>
      <c r="AR16" s="120"/>
      <c r="AS16" s="160" t="s">
        <v>169</v>
      </c>
      <c r="AT16" s="120">
        <v>2</v>
      </c>
      <c r="AU16" s="108" t="s">
        <v>86</v>
      </c>
      <c r="AV16" s="467"/>
      <c r="AW16" s="100"/>
      <c r="AX16" s="114"/>
      <c r="AY16" s="101"/>
      <c r="AZ16" s="243"/>
      <c r="BA16" s="255">
        <v>0.2</v>
      </c>
      <c r="BB16" s="258"/>
      <c r="BC16" s="466"/>
      <c r="BD16" s="138"/>
      <c r="BE16" s="123" t="s">
        <v>144</v>
      </c>
      <c r="BF16" s="138"/>
      <c r="BG16" s="108" t="s">
        <v>86</v>
      </c>
      <c r="BH16" s="467"/>
      <c r="BI16" s="100"/>
      <c r="BJ16" s="114"/>
      <c r="BK16" s="101"/>
      <c r="BL16" s="100"/>
      <c r="BM16" s="10"/>
      <c r="BN16" s="10"/>
    </row>
    <row r="17" spans="1:66" ht="60" customHeight="1">
      <c r="A17" s="469"/>
      <c r="B17" s="108"/>
      <c r="C17" s="108"/>
      <c r="D17" s="108"/>
      <c r="E17" s="108"/>
      <c r="F17" s="467"/>
      <c r="G17" s="100"/>
      <c r="H17" s="114"/>
      <c r="I17" s="101"/>
      <c r="J17" s="243"/>
      <c r="K17" s="255"/>
      <c r="L17" s="258"/>
      <c r="M17" s="466"/>
      <c r="N17" s="108"/>
      <c r="O17" s="91"/>
      <c r="P17" s="108"/>
      <c r="Q17" s="108"/>
      <c r="R17" s="467"/>
      <c r="S17" s="100"/>
      <c r="T17" s="114"/>
      <c r="U17" s="101"/>
      <c r="V17" s="243"/>
      <c r="W17" s="249"/>
      <c r="X17" s="252"/>
      <c r="Y17" s="466"/>
      <c r="Z17" s="120"/>
      <c r="AA17" s="123"/>
      <c r="AB17" s="138"/>
      <c r="AC17" s="289"/>
      <c r="AD17" s="269"/>
      <c r="AE17" s="466"/>
      <c r="AF17" s="120"/>
      <c r="AG17" s="98"/>
      <c r="AH17" s="98"/>
      <c r="AI17" s="98"/>
      <c r="AJ17" s="467"/>
      <c r="AK17" s="92"/>
      <c r="AL17" s="92"/>
      <c r="AM17" s="92"/>
      <c r="AN17" s="243"/>
      <c r="AO17" s="256"/>
      <c r="AP17" s="259"/>
      <c r="AQ17" s="466"/>
      <c r="AR17" s="108"/>
      <c r="AS17" s="91" t="s">
        <v>449</v>
      </c>
      <c r="AT17" s="108"/>
      <c r="AU17" s="108"/>
      <c r="AV17" s="467"/>
      <c r="AW17" s="100"/>
      <c r="AX17" s="114"/>
      <c r="AY17" s="101"/>
      <c r="AZ17" s="243"/>
      <c r="BA17" s="255"/>
      <c r="BB17" s="258"/>
      <c r="BC17" s="466"/>
      <c r="BD17" s="151"/>
      <c r="BE17" s="125" t="s">
        <v>450</v>
      </c>
      <c r="BF17" s="151">
        <v>1</v>
      </c>
      <c r="BG17" s="108" t="s">
        <v>86</v>
      </c>
      <c r="BH17" s="467"/>
      <c r="BI17" s="101"/>
      <c r="BJ17" s="114"/>
      <c r="BK17" s="101"/>
      <c r="BL17" s="100"/>
      <c r="BM17" s="10">
        <v>0.01</v>
      </c>
      <c r="BN17" s="10"/>
    </row>
    <row r="18" spans="1:66" ht="60" customHeight="1">
      <c r="A18" s="469" t="s">
        <v>5</v>
      </c>
      <c r="B18" s="118" t="s">
        <v>38</v>
      </c>
      <c r="C18" s="120" t="s">
        <v>514</v>
      </c>
      <c r="D18" s="120">
        <v>20</v>
      </c>
      <c r="E18" s="120" t="s">
        <v>86</v>
      </c>
      <c r="F18" s="467" t="s">
        <v>5</v>
      </c>
      <c r="G18" s="118" t="s">
        <v>38</v>
      </c>
      <c r="H18" s="136" t="s">
        <v>514</v>
      </c>
      <c r="I18" s="136">
        <v>20</v>
      </c>
      <c r="J18" s="286" t="s">
        <v>86</v>
      </c>
      <c r="K18" s="256">
        <v>0.2</v>
      </c>
      <c r="L18" s="259">
        <v>0.2</v>
      </c>
      <c r="M18" s="466" t="s">
        <v>5</v>
      </c>
      <c r="N18" s="137"/>
      <c r="O18" s="98"/>
      <c r="P18" s="98"/>
      <c r="Q18" s="98"/>
      <c r="R18" s="467" t="s">
        <v>5</v>
      </c>
      <c r="S18" s="94"/>
      <c r="T18" s="100"/>
      <c r="U18" s="100"/>
      <c r="V18" s="243"/>
      <c r="W18" s="249"/>
      <c r="X18" s="252"/>
      <c r="Y18" s="466" t="s">
        <v>5</v>
      </c>
      <c r="Z18" s="118" t="s">
        <v>453</v>
      </c>
      <c r="AA18" s="123" t="s">
        <v>454</v>
      </c>
      <c r="AB18" s="138">
        <v>5</v>
      </c>
      <c r="AC18" s="290" t="s">
        <v>455</v>
      </c>
      <c r="AD18" s="271" t="s">
        <v>366</v>
      </c>
      <c r="AE18" s="466" t="s">
        <v>5</v>
      </c>
      <c r="AF18" s="118" t="s">
        <v>199</v>
      </c>
      <c r="AG18" s="138" t="s">
        <v>212</v>
      </c>
      <c r="AH18" s="138">
        <v>45</v>
      </c>
      <c r="AI18" s="108" t="s">
        <v>86</v>
      </c>
      <c r="AJ18" s="467" t="s">
        <v>5</v>
      </c>
      <c r="AK18" s="94" t="s">
        <v>199</v>
      </c>
      <c r="AL18" s="100" t="s">
        <v>212</v>
      </c>
      <c r="AM18" s="100">
        <v>45</v>
      </c>
      <c r="AN18" s="243" t="s">
        <v>86</v>
      </c>
      <c r="AO18" s="256" t="s">
        <v>456</v>
      </c>
      <c r="AP18" s="259" t="s">
        <v>456</v>
      </c>
      <c r="AQ18" s="466" t="s">
        <v>5</v>
      </c>
      <c r="AR18" s="118" t="s">
        <v>46</v>
      </c>
      <c r="AS18" s="138" t="s">
        <v>111</v>
      </c>
      <c r="AT18" s="138">
        <v>45</v>
      </c>
      <c r="AU18" s="108" t="s">
        <v>86</v>
      </c>
      <c r="AV18" s="467" t="s">
        <v>5</v>
      </c>
      <c r="AW18" s="94" t="s">
        <v>46</v>
      </c>
      <c r="AX18" s="100" t="s">
        <v>111</v>
      </c>
      <c r="AY18" s="100">
        <v>45</v>
      </c>
      <c r="AZ18" s="243" t="s">
        <v>86</v>
      </c>
      <c r="BA18" s="256" t="s">
        <v>456</v>
      </c>
      <c r="BB18" s="259" t="s">
        <v>456</v>
      </c>
      <c r="BC18" s="478" t="s">
        <v>5</v>
      </c>
      <c r="BD18" s="118" t="s">
        <v>451</v>
      </c>
      <c r="BE18" s="120" t="s">
        <v>452</v>
      </c>
      <c r="BF18" s="120">
        <v>25</v>
      </c>
      <c r="BG18" s="120" t="s">
        <v>86</v>
      </c>
      <c r="BH18" s="481" t="s">
        <v>5</v>
      </c>
      <c r="BI18" s="118" t="s">
        <v>451</v>
      </c>
      <c r="BJ18" s="136" t="s">
        <v>452</v>
      </c>
      <c r="BK18" s="136">
        <v>25</v>
      </c>
      <c r="BL18" s="136" t="s">
        <v>86</v>
      </c>
      <c r="BM18" s="10">
        <v>0.25</v>
      </c>
      <c r="BN18" s="10">
        <v>0.25</v>
      </c>
    </row>
    <row r="19" spans="1:66" ht="60" customHeight="1">
      <c r="A19" s="469"/>
      <c r="B19" s="120"/>
      <c r="C19" s="120" t="s">
        <v>131</v>
      </c>
      <c r="D19" s="120">
        <v>35</v>
      </c>
      <c r="E19" s="120" t="s">
        <v>86</v>
      </c>
      <c r="F19" s="467"/>
      <c r="G19" s="136"/>
      <c r="H19" s="136" t="s">
        <v>131</v>
      </c>
      <c r="I19" s="136">
        <v>35</v>
      </c>
      <c r="J19" s="286" t="s">
        <v>86</v>
      </c>
      <c r="K19" s="256" t="s">
        <v>899</v>
      </c>
      <c r="L19" s="259" t="s">
        <v>900</v>
      </c>
      <c r="M19" s="466"/>
      <c r="N19" s="99"/>
      <c r="O19" s="99"/>
      <c r="P19" s="99"/>
      <c r="Q19" s="99"/>
      <c r="R19" s="467"/>
      <c r="S19" s="100"/>
      <c r="T19" s="101"/>
      <c r="U19" s="100"/>
      <c r="V19" s="243"/>
      <c r="W19" s="249"/>
      <c r="X19" s="252"/>
      <c r="Y19" s="466"/>
      <c r="Z19" s="120"/>
      <c r="AA19" s="123" t="s">
        <v>458</v>
      </c>
      <c r="AB19" s="138">
        <v>25</v>
      </c>
      <c r="AC19" s="290" t="s">
        <v>455</v>
      </c>
      <c r="AD19" s="271" t="s">
        <v>490</v>
      </c>
      <c r="AE19" s="466"/>
      <c r="AF19" s="120"/>
      <c r="AG19" s="138" t="s">
        <v>97</v>
      </c>
      <c r="AH19" s="138">
        <v>18</v>
      </c>
      <c r="AI19" s="108" t="s">
        <v>86</v>
      </c>
      <c r="AJ19" s="467"/>
      <c r="AK19" s="100"/>
      <c r="AL19" s="101" t="s">
        <v>97</v>
      </c>
      <c r="AM19" s="100">
        <v>18</v>
      </c>
      <c r="AN19" s="243" t="s">
        <v>86</v>
      </c>
      <c r="AO19" s="256">
        <v>0.18</v>
      </c>
      <c r="AP19" s="259">
        <v>0.18</v>
      </c>
      <c r="AQ19" s="466"/>
      <c r="AR19" s="120"/>
      <c r="AS19" s="138" t="s">
        <v>459</v>
      </c>
      <c r="AT19" s="138">
        <v>5</v>
      </c>
      <c r="AU19" s="108" t="s">
        <v>86</v>
      </c>
      <c r="AV19" s="467"/>
      <c r="AW19" s="100"/>
      <c r="AX19" s="101" t="s">
        <v>152</v>
      </c>
      <c r="AY19" s="100">
        <v>5</v>
      </c>
      <c r="AZ19" s="243" t="s">
        <v>86</v>
      </c>
      <c r="BA19" s="255" t="s">
        <v>460</v>
      </c>
      <c r="BB19" s="258" t="s">
        <v>460</v>
      </c>
      <c r="BC19" s="479"/>
      <c r="BD19" s="120"/>
      <c r="BE19" s="120" t="s">
        <v>855</v>
      </c>
      <c r="BF19" s="120">
        <v>40</v>
      </c>
      <c r="BG19" s="120" t="s">
        <v>86</v>
      </c>
      <c r="BH19" s="482"/>
      <c r="BI19" s="136"/>
      <c r="BJ19" s="136" t="s">
        <v>855</v>
      </c>
      <c r="BK19" s="136">
        <v>40</v>
      </c>
      <c r="BL19" s="136" t="s">
        <v>86</v>
      </c>
      <c r="BM19" s="10" t="s">
        <v>928</v>
      </c>
      <c r="BN19" s="10" t="s">
        <v>928</v>
      </c>
    </row>
    <row r="20" spans="1:66" ht="60" customHeight="1">
      <c r="A20" s="469"/>
      <c r="B20" s="120"/>
      <c r="C20" s="120" t="s">
        <v>515</v>
      </c>
      <c r="D20" s="120">
        <v>5</v>
      </c>
      <c r="E20" s="120" t="s">
        <v>86</v>
      </c>
      <c r="F20" s="467"/>
      <c r="G20" s="136"/>
      <c r="H20" s="136" t="s">
        <v>515</v>
      </c>
      <c r="I20" s="136">
        <v>5</v>
      </c>
      <c r="J20" s="286" t="s">
        <v>86</v>
      </c>
      <c r="K20" s="255">
        <v>0.05</v>
      </c>
      <c r="L20" s="258">
        <v>0.05</v>
      </c>
      <c r="M20" s="466"/>
      <c r="N20" s="99"/>
      <c r="O20" s="99"/>
      <c r="P20" s="99"/>
      <c r="Q20" s="99"/>
      <c r="R20" s="467"/>
      <c r="S20" s="100"/>
      <c r="T20" s="100"/>
      <c r="U20" s="100"/>
      <c r="V20" s="243"/>
      <c r="W20" s="249"/>
      <c r="X20" s="252"/>
      <c r="Y20" s="466"/>
      <c r="Z20" s="120"/>
      <c r="AA20" s="123" t="s">
        <v>461</v>
      </c>
      <c r="AB20" s="138">
        <v>10</v>
      </c>
      <c r="AC20" s="290" t="s">
        <v>455</v>
      </c>
      <c r="AD20" s="271" t="s">
        <v>912</v>
      </c>
      <c r="AE20" s="466"/>
      <c r="AF20" s="120"/>
      <c r="AG20" s="120" t="s">
        <v>145</v>
      </c>
      <c r="AH20" s="120">
        <v>5</v>
      </c>
      <c r="AI20" s="108" t="s">
        <v>86</v>
      </c>
      <c r="AJ20" s="467"/>
      <c r="AK20" s="100"/>
      <c r="AL20" s="100" t="s">
        <v>145</v>
      </c>
      <c r="AM20" s="100">
        <v>5</v>
      </c>
      <c r="AN20" s="243" t="s">
        <v>86</v>
      </c>
      <c r="AO20" s="256">
        <v>0.05</v>
      </c>
      <c r="AP20" s="259">
        <v>0.05</v>
      </c>
      <c r="AQ20" s="466"/>
      <c r="AR20" s="120"/>
      <c r="AS20" s="98" t="s">
        <v>113</v>
      </c>
      <c r="AT20" s="98">
        <v>2</v>
      </c>
      <c r="AU20" s="98" t="s">
        <v>86</v>
      </c>
      <c r="AV20" s="467"/>
      <c r="AW20" s="100"/>
      <c r="AX20" s="100" t="s">
        <v>113</v>
      </c>
      <c r="AY20" s="100">
        <v>2</v>
      </c>
      <c r="AZ20" s="243" t="s">
        <v>86</v>
      </c>
      <c r="BA20" s="255">
        <v>0.02</v>
      </c>
      <c r="BB20" s="258">
        <v>0.02</v>
      </c>
      <c r="BC20" s="479"/>
      <c r="BD20" s="120"/>
      <c r="BE20" s="120" t="s">
        <v>856</v>
      </c>
      <c r="BF20" s="120">
        <v>2</v>
      </c>
      <c r="BG20" s="120" t="s">
        <v>86</v>
      </c>
      <c r="BH20" s="482"/>
      <c r="BI20" s="136"/>
      <c r="BJ20" s="136" t="s">
        <v>856</v>
      </c>
      <c r="BK20" s="136">
        <v>2</v>
      </c>
      <c r="BL20" s="136" t="s">
        <v>86</v>
      </c>
      <c r="BM20" s="10">
        <v>0.02</v>
      </c>
      <c r="BN20" s="10">
        <v>0.02</v>
      </c>
    </row>
    <row r="21" spans="1:66" ht="60" customHeight="1">
      <c r="A21" s="469"/>
      <c r="B21" s="120"/>
      <c r="C21" s="120" t="s">
        <v>137</v>
      </c>
      <c r="D21" s="120">
        <v>3</v>
      </c>
      <c r="E21" s="120" t="s">
        <v>86</v>
      </c>
      <c r="F21" s="467"/>
      <c r="G21" s="136"/>
      <c r="H21" s="136" t="s">
        <v>137</v>
      </c>
      <c r="I21" s="136">
        <v>3</v>
      </c>
      <c r="J21" s="286" t="s">
        <v>86</v>
      </c>
      <c r="K21" s="255">
        <v>0.03</v>
      </c>
      <c r="L21" s="258">
        <v>0.03</v>
      </c>
      <c r="M21" s="466"/>
      <c r="N21" s="99"/>
      <c r="O21" s="102"/>
      <c r="P21" s="103"/>
      <c r="Q21" s="99"/>
      <c r="R21" s="467"/>
      <c r="S21" s="100"/>
      <c r="T21" s="100"/>
      <c r="U21" s="100"/>
      <c r="V21" s="243"/>
      <c r="W21" s="249"/>
      <c r="X21" s="252"/>
      <c r="Y21" s="466"/>
      <c r="Z21" s="120"/>
      <c r="AA21" s="138" t="s">
        <v>462</v>
      </c>
      <c r="AB21" s="138">
        <v>5</v>
      </c>
      <c r="AC21" s="290" t="s">
        <v>463</v>
      </c>
      <c r="AD21" s="281">
        <v>0.05</v>
      </c>
      <c r="AE21" s="466"/>
      <c r="AF21" s="98"/>
      <c r="AG21" s="120" t="s">
        <v>135</v>
      </c>
      <c r="AH21" s="120">
        <v>3</v>
      </c>
      <c r="AI21" s="108" t="s">
        <v>86</v>
      </c>
      <c r="AJ21" s="467"/>
      <c r="AK21" s="100"/>
      <c r="AL21" s="100" t="s">
        <v>135</v>
      </c>
      <c r="AM21" s="100">
        <v>3</v>
      </c>
      <c r="AN21" s="243" t="s">
        <v>86</v>
      </c>
      <c r="AO21" s="256">
        <v>0.03</v>
      </c>
      <c r="AP21" s="259">
        <v>0.03</v>
      </c>
      <c r="AQ21" s="466"/>
      <c r="AR21" s="98"/>
      <c r="AS21" s="120" t="s">
        <v>465</v>
      </c>
      <c r="AT21" s="120">
        <v>5</v>
      </c>
      <c r="AU21" s="108" t="s">
        <v>86</v>
      </c>
      <c r="AV21" s="467"/>
      <c r="AW21" s="100"/>
      <c r="AX21" s="100" t="s">
        <v>89</v>
      </c>
      <c r="AY21" s="100">
        <v>5</v>
      </c>
      <c r="AZ21" s="243" t="s">
        <v>86</v>
      </c>
      <c r="BA21" s="255">
        <v>0.05</v>
      </c>
      <c r="BB21" s="258">
        <v>0.05</v>
      </c>
      <c r="BC21" s="479"/>
      <c r="BD21" s="120"/>
      <c r="BE21" s="120" t="s">
        <v>857</v>
      </c>
      <c r="BF21" s="120">
        <v>8</v>
      </c>
      <c r="BG21" s="120" t="s">
        <v>86</v>
      </c>
      <c r="BH21" s="482"/>
      <c r="BI21" s="136"/>
      <c r="BJ21" s="136" t="s">
        <v>857</v>
      </c>
      <c r="BK21" s="136">
        <v>8</v>
      </c>
      <c r="BL21" s="136" t="s">
        <v>86</v>
      </c>
      <c r="BM21" s="10">
        <v>0.08</v>
      </c>
      <c r="BN21" s="10">
        <v>0.08</v>
      </c>
    </row>
    <row r="22" spans="1:66" ht="60" customHeight="1">
      <c r="A22" s="469"/>
      <c r="B22" s="91"/>
      <c r="C22" s="91" t="s">
        <v>368</v>
      </c>
      <c r="D22" s="91">
        <v>10</v>
      </c>
      <c r="E22" s="120" t="s">
        <v>86</v>
      </c>
      <c r="F22" s="467"/>
      <c r="G22" s="104"/>
      <c r="H22" s="104" t="s">
        <v>368</v>
      </c>
      <c r="I22" s="104">
        <v>10</v>
      </c>
      <c r="J22" s="286" t="s">
        <v>86</v>
      </c>
      <c r="K22" s="255">
        <v>0.1</v>
      </c>
      <c r="L22" s="258">
        <v>0.1</v>
      </c>
      <c r="M22" s="466"/>
      <c r="N22" s="99"/>
      <c r="O22" s="91"/>
      <c r="P22" s="91"/>
      <c r="Q22" s="99"/>
      <c r="R22" s="467"/>
      <c r="S22" s="100"/>
      <c r="T22" s="100"/>
      <c r="U22" s="100"/>
      <c r="V22" s="243"/>
      <c r="W22" s="249"/>
      <c r="X22" s="252"/>
      <c r="Y22" s="466"/>
      <c r="Z22" s="108"/>
      <c r="AA22" s="144" t="s">
        <v>464</v>
      </c>
      <c r="AB22" s="108">
        <v>25</v>
      </c>
      <c r="AC22" s="290" t="s">
        <v>363</v>
      </c>
      <c r="AD22" s="271" t="s">
        <v>913</v>
      </c>
      <c r="AE22" s="466"/>
      <c r="AF22" s="120"/>
      <c r="AG22" s="120" t="s">
        <v>922</v>
      </c>
      <c r="AH22" s="120">
        <v>3</v>
      </c>
      <c r="AI22" s="108" t="s">
        <v>86</v>
      </c>
      <c r="AJ22" s="467"/>
      <c r="AK22" s="100"/>
      <c r="AL22" s="130" t="s">
        <v>920</v>
      </c>
      <c r="AM22" s="130">
        <v>3</v>
      </c>
      <c r="AN22" s="243" t="s">
        <v>86</v>
      </c>
      <c r="AO22" s="256">
        <v>0.03</v>
      </c>
      <c r="AP22" s="259">
        <v>0.03</v>
      </c>
      <c r="AQ22" s="466"/>
      <c r="AR22" s="120"/>
      <c r="AS22" s="120" t="s">
        <v>110</v>
      </c>
      <c r="AT22" s="93"/>
      <c r="AU22" s="93"/>
      <c r="AV22" s="467"/>
      <c r="AW22" s="100"/>
      <c r="AX22" s="130" t="s">
        <v>110</v>
      </c>
      <c r="AY22" s="130"/>
      <c r="AZ22" s="273"/>
      <c r="BA22" s="255"/>
      <c r="BB22" s="258"/>
      <c r="BC22" s="479"/>
      <c r="BD22" s="91"/>
      <c r="BE22" s="91" t="s">
        <v>368</v>
      </c>
      <c r="BF22" s="91">
        <v>10</v>
      </c>
      <c r="BG22" s="120" t="s">
        <v>86</v>
      </c>
      <c r="BH22" s="482"/>
      <c r="BI22" s="104"/>
      <c r="BJ22" s="104" t="s">
        <v>368</v>
      </c>
      <c r="BK22" s="104">
        <v>10</v>
      </c>
      <c r="BL22" s="136" t="s">
        <v>86</v>
      </c>
      <c r="BM22" s="10">
        <v>0.1</v>
      </c>
      <c r="BN22" s="10">
        <v>0.1</v>
      </c>
    </row>
    <row r="23" spans="1:66" ht="60" customHeight="1">
      <c r="A23" s="469"/>
      <c r="B23" s="120"/>
      <c r="C23" s="119"/>
      <c r="D23" s="120"/>
      <c r="E23" s="133"/>
      <c r="F23" s="467"/>
      <c r="G23" s="130"/>
      <c r="H23" s="130"/>
      <c r="I23" s="130"/>
      <c r="J23" s="273"/>
      <c r="K23" s="255"/>
      <c r="L23" s="258"/>
      <c r="M23" s="466"/>
      <c r="N23" s="93"/>
      <c r="O23" s="93"/>
      <c r="P23" s="93"/>
      <c r="Q23" s="93"/>
      <c r="R23" s="467"/>
      <c r="S23" s="130"/>
      <c r="T23" s="130"/>
      <c r="U23" s="130"/>
      <c r="V23" s="273"/>
      <c r="W23" s="249"/>
      <c r="X23" s="252"/>
      <c r="Y23" s="466"/>
      <c r="Z23" s="93"/>
      <c r="AA23" s="93"/>
      <c r="AB23" s="93"/>
      <c r="AC23" s="279"/>
      <c r="AD23" s="269"/>
      <c r="AE23" s="466"/>
      <c r="AF23" s="93"/>
      <c r="AG23" s="120" t="s">
        <v>923</v>
      </c>
      <c r="AH23" s="93"/>
      <c r="AI23" s="108" t="s">
        <v>86</v>
      </c>
      <c r="AJ23" s="467"/>
      <c r="AK23" s="130"/>
      <c r="AL23" s="130" t="s">
        <v>921</v>
      </c>
      <c r="AM23" s="130"/>
      <c r="AN23" s="243" t="s">
        <v>86</v>
      </c>
      <c r="AO23" s="256"/>
      <c r="AP23" s="259"/>
      <c r="AQ23" s="466"/>
      <c r="AR23" s="93"/>
      <c r="AS23" s="98"/>
      <c r="AT23" s="98"/>
      <c r="AU23" s="98"/>
      <c r="AV23" s="467"/>
      <c r="AW23" s="130"/>
      <c r="AX23" s="130"/>
      <c r="AY23" s="130"/>
      <c r="AZ23" s="273"/>
      <c r="BA23" s="255"/>
      <c r="BB23" s="258"/>
      <c r="BC23" s="480"/>
      <c r="BD23" s="93"/>
      <c r="BE23" s="93" t="s">
        <v>466</v>
      </c>
      <c r="BF23" s="93"/>
      <c r="BG23" s="93"/>
      <c r="BH23" s="483"/>
      <c r="BI23" s="130"/>
      <c r="BJ23" s="130" t="s">
        <v>466</v>
      </c>
      <c r="BK23" s="130"/>
      <c r="BL23" s="130"/>
      <c r="BM23" s="10"/>
      <c r="BN23" s="10"/>
    </row>
    <row r="24" spans="1:66" ht="60" customHeight="1">
      <c r="A24" s="469" t="s">
        <v>6</v>
      </c>
      <c r="B24" s="107" t="s">
        <v>21</v>
      </c>
      <c r="C24" s="108" t="s">
        <v>21</v>
      </c>
      <c r="D24" s="108">
        <v>70</v>
      </c>
      <c r="E24" s="108" t="s">
        <v>86</v>
      </c>
      <c r="F24" s="467" t="s">
        <v>6</v>
      </c>
      <c r="G24" s="94" t="s">
        <v>21</v>
      </c>
      <c r="H24" s="100" t="s">
        <v>21</v>
      </c>
      <c r="I24" s="100">
        <v>70</v>
      </c>
      <c r="J24" s="243" t="s">
        <v>86</v>
      </c>
      <c r="K24" s="255">
        <v>0.7</v>
      </c>
      <c r="L24" s="258">
        <v>0.7</v>
      </c>
      <c r="M24" s="466" t="s">
        <v>6</v>
      </c>
      <c r="N24" s="107" t="s">
        <v>21</v>
      </c>
      <c r="O24" s="108" t="s">
        <v>21</v>
      </c>
      <c r="P24" s="108">
        <v>70</v>
      </c>
      <c r="Q24" s="108" t="s">
        <v>86</v>
      </c>
      <c r="R24" s="467" t="s">
        <v>6</v>
      </c>
      <c r="S24" s="94" t="s">
        <v>21</v>
      </c>
      <c r="T24" s="100" t="s">
        <v>21</v>
      </c>
      <c r="U24" s="100">
        <v>70</v>
      </c>
      <c r="V24" s="243" t="s">
        <v>86</v>
      </c>
      <c r="W24" s="249">
        <v>0.7</v>
      </c>
      <c r="X24" s="252">
        <v>0.7</v>
      </c>
      <c r="Y24" s="466" t="s">
        <v>6</v>
      </c>
      <c r="Z24" s="94" t="s">
        <v>467</v>
      </c>
      <c r="AA24" s="99" t="s">
        <v>468</v>
      </c>
      <c r="AB24" s="108">
        <v>70</v>
      </c>
      <c r="AC24" s="261" t="s">
        <v>86</v>
      </c>
      <c r="AD24" s="269">
        <v>0.7</v>
      </c>
      <c r="AE24" s="466" t="s">
        <v>6</v>
      </c>
      <c r="AF24" s="107" t="s">
        <v>21</v>
      </c>
      <c r="AG24" s="108" t="s">
        <v>21</v>
      </c>
      <c r="AH24" s="108">
        <v>70</v>
      </c>
      <c r="AI24" s="108" t="s">
        <v>86</v>
      </c>
      <c r="AJ24" s="467" t="s">
        <v>6</v>
      </c>
      <c r="AK24" s="94" t="s">
        <v>21</v>
      </c>
      <c r="AL24" s="100" t="s">
        <v>21</v>
      </c>
      <c r="AM24" s="100">
        <v>70</v>
      </c>
      <c r="AN24" s="243" t="s">
        <v>86</v>
      </c>
      <c r="AO24" s="256">
        <v>0.7</v>
      </c>
      <c r="AP24" s="259">
        <v>0.7</v>
      </c>
      <c r="AQ24" s="466" t="s">
        <v>6</v>
      </c>
      <c r="AR24" s="94" t="s">
        <v>21</v>
      </c>
      <c r="AS24" s="97" t="s">
        <v>21</v>
      </c>
      <c r="AT24" s="108">
        <v>70</v>
      </c>
      <c r="AU24" s="108" t="s">
        <v>86</v>
      </c>
      <c r="AV24" s="467" t="s">
        <v>6</v>
      </c>
      <c r="AW24" s="94" t="s">
        <v>21</v>
      </c>
      <c r="AX24" s="100" t="s">
        <v>21</v>
      </c>
      <c r="AY24" s="100">
        <v>70</v>
      </c>
      <c r="AZ24" s="243" t="s">
        <v>86</v>
      </c>
      <c r="BA24" s="255">
        <v>0.7</v>
      </c>
      <c r="BB24" s="259">
        <v>0.7</v>
      </c>
      <c r="BC24" s="245" t="s">
        <v>6</v>
      </c>
      <c r="BD24" s="94" t="s">
        <v>21</v>
      </c>
      <c r="BE24" s="97" t="s">
        <v>21</v>
      </c>
      <c r="BF24" s="97">
        <v>70</v>
      </c>
      <c r="BG24" s="97" t="s">
        <v>86</v>
      </c>
      <c r="BH24" s="116" t="s">
        <v>6</v>
      </c>
      <c r="BI24" s="94" t="s">
        <v>21</v>
      </c>
      <c r="BJ24" s="100" t="s">
        <v>21</v>
      </c>
      <c r="BK24" s="100">
        <v>70</v>
      </c>
      <c r="BL24" s="100" t="s">
        <v>86</v>
      </c>
      <c r="BM24" s="10">
        <v>0.01</v>
      </c>
      <c r="BN24" s="10">
        <v>0.01</v>
      </c>
    </row>
    <row r="25" spans="1:66" ht="60" customHeight="1">
      <c r="A25" s="469"/>
      <c r="B25" s="99"/>
      <c r="C25" s="99" t="s">
        <v>116</v>
      </c>
      <c r="D25" s="99"/>
      <c r="E25" s="108" t="s">
        <v>86</v>
      </c>
      <c r="F25" s="467"/>
      <c r="G25" s="100"/>
      <c r="H25" s="100" t="s">
        <v>116</v>
      </c>
      <c r="I25" s="100"/>
      <c r="J25" s="243" t="s">
        <v>86</v>
      </c>
      <c r="K25" s="255"/>
      <c r="L25" s="258"/>
      <c r="M25" s="466"/>
      <c r="N25" s="99"/>
      <c r="O25" s="99" t="s">
        <v>90</v>
      </c>
      <c r="P25" s="99"/>
      <c r="Q25" s="108" t="s">
        <v>86</v>
      </c>
      <c r="R25" s="467"/>
      <c r="S25" s="100"/>
      <c r="T25" s="100"/>
      <c r="U25" s="100"/>
      <c r="V25" s="243"/>
      <c r="W25" s="249"/>
      <c r="X25" s="252"/>
      <c r="Y25" s="466"/>
      <c r="Z25" s="99"/>
      <c r="AA25" s="99" t="s">
        <v>90</v>
      </c>
      <c r="AB25" s="99"/>
      <c r="AC25" s="261" t="s">
        <v>86</v>
      </c>
      <c r="AD25" s="269"/>
      <c r="AE25" s="466"/>
      <c r="AF25" s="99"/>
      <c r="AG25" s="99" t="s">
        <v>116</v>
      </c>
      <c r="AH25" s="99"/>
      <c r="AI25" s="108" t="s">
        <v>86</v>
      </c>
      <c r="AJ25" s="467"/>
      <c r="AK25" s="100"/>
      <c r="AL25" s="100" t="s">
        <v>116</v>
      </c>
      <c r="AM25" s="100"/>
      <c r="AN25" s="243" t="s">
        <v>86</v>
      </c>
      <c r="AO25" s="256"/>
      <c r="AP25" s="259"/>
      <c r="AQ25" s="466"/>
      <c r="AR25" s="99"/>
      <c r="AS25" s="99" t="s">
        <v>90</v>
      </c>
      <c r="AT25" s="99"/>
      <c r="AU25" s="108" t="s">
        <v>86</v>
      </c>
      <c r="AV25" s="467"/>
      <c r="AW25" s="100"/>
      <c r="AX25" s="100"/>
      <c r="AY25" s="100"/>
      <c r="AZ25" s="243"/>
      <c r="BA25" s="255"/>
      <c r="BB25" s="258"/>
      <c r="BC25" s="245"/>
      <c r="BD25" s="97"/>
      <c r="BE25" s="99" t="s">
        <v>116</v>
      </c>
      <c r="BF25" s="97"/>
      <c r="BG25" s="97" t="s">
        <v>86</v>
      </c>
      <c r="BH25" s="116"/>
      <c r="BI25" s="100"/>
      <c r="BJ25" s="100" t="s">
        <v>116</v>
      </c>
      <c r="BK25" s="100"/>
      <c r="BL25" s="100" t="s">
        <v>86</v>
      </c>
      <c r="BM25" s="10"/>
      <c r="BN25" s="10"/>
    </row>
    <row r="26" spans="1:66" ht="60" customHeight="1">
      <c r="A26" s="469" t="s">
        <v>118</v>
      </c>
      <c r="B26" s="118" t="s">
        <v>470</v>
      </c>
      <c r="C26" s="123" t="s">
        <v>471</v>
      </c>
      <c r="D26" s="138">
        <v>10</v>
      </c>
      <c r="E26" s="108" t="s">
        <v>86</v>
      </c>
      <c r="F26" s="467" t="s">
        <v>118</v>
      </c>
      <c r="G26" s="118" t="s">
        <v>470</v>
      </c>
      <c r="H26" s="139" t="s">
        <v>471</v>
      </c>
      <c r="I26" s="136">
        <v>10</v>
      </c>
      <c r="J26" s="253" t="s">
        <v>86</v>
      </c>
      <c r="K26" s="256" t="s">
        <v>901</v>
      </c>
      <c r="L26" s="259" t="s">
        <v>901</v>
      </c>
      <c r="M26" s="466" t="s">
        <v>118</v>
      </c>
      <c r="N26" s="143" t="s">
        <v>43</v>
      </c>
      <c r="O26" s="108" t="s">
        <v>176</v>
      </c>
      <c r="P26" s="108">
        <v>22</v>
      </c>
      <c r="Q26" s="108" t="s">
        <v>86</v>
      </c>
      <c r="R26" s="467" t="s">
        <v>118</v>
      </c>
      <c r="S26" s="94" t="s">
        <v>43</v>
      </c>
      <c r="T26" s="100" t="s">
        <v>176</v>
      </c>
      <c r="U26" s="100">
        <v>22</v>
      </c>
      <c r="V26" s="243" t="s">
        <v>86</v>
      </c>
      <c r="W26" s="249" t="s">
        <v>911</v>
      </c>
      <c r="X26" s="252" t="s">
        <v>911</v>
      </c>
      <c r="Y26" s="466" t="s">
        <v>118</v>
      </c>
      <c r="Z26" s="94" t="s">
        <v>472</v>
      </c>
      <c r="AA26" s="97" t="s">
        <v>473</v>
      </c>
      <c r="AB26" s="97">
        <v>15</v>
      </c>
      <c r="AC26" s="291" t="s">
        <v>86</v>
      </c>
      <c r="AD26" s="288">
        <v>0.15</v>
      </c>
      <c r="AE26" s="466" t="s">
        <v>118</v>
      </c>
      <c r="AF26" s="126" t="s">
        <v>47</v>
      </c>
      <c r="AG26" s="127" t="s">
        <v>807</v>
      </c>
      <c r="AH26" s="93">
        <v>15</v>
      </c>
      <c r="AI26" s="93" t="s">
        <v>86</v>
      </c>
      <c r="AJ26" s="467" t="s">
        <v>118</v>
      </c>
      <c r="AK26" s="94" t="s">
        <v>47</v>
      </c>
      <c r="AL26" s="161" t="s">
        <v>807</v>
      </c>
      <c r="AM26" s="130">
        <v>15</v>
      </c>
      <c r="AN26" s="273" t="s">
        <v>86</v>
      </c>
      <c r="AO26" s="256" t="s">
        <v>441</v>
      </c>
      <c r="AP26" s="259" t="s">
        <v>441</v>
      </c>
      <c r="AQ26" s="466" t="s">
        <v>118</v>
      </c>
      <c r="AR26" s="129" t="s">
        <v>51</v>
      </c>
      <c r="AS26" s="93" t="s">
        <v>178</v>
      </c>
      <c r="AT26" s="93">
        <v>35</v>
      </c>
      <c r="AU26" s="93" t="s">
        <v>86</v>
      </c>
      <c r="AV26" s="467" t="s">
        <v>118</v>
      </c>
      <c r="AW26" s="94" t="s">
        <v>51</v>
      </c>
      <c r="AX26" s="100" t="s">
        <v>178</v>
      </c>
      <c r="AY26" s="100">
        <v>35</v>
      </c>
      <c r="AZ26" s="243" t="s">
        <v>86</v>
      </c>
      <c r="BA26" s="256">
        <v>0.35</v>
      </c>
      <c r="BB26" s="259">
        <v>0.35</v>
      </c>
      <c r="BC26" s="245" t="s">
        <v>118</v>
      </c>
      <c r="BD26" s="162" t="s">
        <v>496</v>
      </c>
      <c r="BE26" s="152" t="s">
        <v>177</v>
      </c>
      <c r="BF26" s="152">
        <v>10</v>
      </c>
      <c r="BG26" s="163" t="s">
        <v>86</v>
      </c>
      <c r="BH26" s="116" t="s">
        <v>118</v>
      </c>
      <c r="BI26" s="162" t="s">
        <v>229</v>
      </c>
      <c r="BJ26" s="153" t="s">
        <v>177</v>
      </c>
      <c r="BK26" s="153">
        <v>10</v>
      </c>
      <c r="BL26" s="164" t="s">
        <v>86</v>
      </c>
      <c r="BM26" s="10" t="s">
        <v>929</v>
      </c>
      <c r="BN26" s="10" t="s">
        <v>930</v>
      </c>
    </row>
    <row r="27" spans="1:66" ht="60" customHeight="1">
      <c r="A27" s="469" t="s">
        <v>118</v>
      </c>
      <c r="B27" s="123"/>
      <c r="C27" s="138" t="s">
        <v>270</v>
      </c>
      <c r="D27" s="138">
        <v>20</v>
      </c>
      <c r="E27" s="108" t="s">
        <v>86</v>
      </c>
      <c r="F27" s="467"/>
      <c r="G27" s="139"/>
      <c r="H27" s="136" t="s">
        <v>270</v>
      </c>
      <c r="I27" s="136">
        <v>20</v>
      </c>
      <c r="J27" s="253" t="s">
        <v>86</v>
      </c>
      <c r="K27" s="255">
        <v>0.2</v>
      </c>
      <c r="L27" s="258">
        <v>0.2</v>
      </c>
      <c r="M27" s="466" t="s">
        <v>118</v>
      </c>
      <c r="N27" s="98"/>
      <c r="O27" s="98"/>
      <c r="P27" s="98"/>
      <c r="Q27" s="98"/>
      <c r="R27" s="467"/>
      <c r="S27" s="139"/>
      <c r="T27" s="136"/>
      <c r="U27" s="136"/>
      <c r="V27" s="253"/>
      <c r="W27" s="249"/>
      <c r="X27" s="252"/>
      <c r="Y27" s="466" t="s">
        <v>118</v>
      </c>
      <c r="Z27" s="97"/>
      <c r="AA27" s="97" t="s">
        <v>475</v>
      </c>
      <c r="AB27" s="97">
        <v>5</v>
      </c>
      <c r="AC27" s="291" t="s">
        <v>86</v>
      </c>
      <c r="AD27" s="288">
        <v>0.05</v>
      </c>
      <c r="AE27" s="466" t="s">
        <v>118</v>
      </c>
      <c r="AF27" s="127"/>
      <c r="AG27" s="154" t="s">
        <v>806</v>
      </c>
      <c r="AH27" s="93">
        <v>10</v>
      </c>
      <c r="AI27" s="93" t="s">
        <v>86</v>
      </c>
      <c r="AJ27" s="467"/>
      <c r="AK27" s="100"/>
      <c r="AL27" s="112" t="s">
        <v>806</v>
      </c>
      <c r="AM27" s="130">
        <v>10</v>
      </c>
      <c r="AN27" s="273" t="s">
        <v>925</v>
      </c>
      <c r="AO27" s="256" t="s">
        <v>497</v>
      </c>
      <c r="AP27" s="259" t="s">
        <v>497</v>
      </c>
      <c r="AQ27" s="466" t="s">
        <v>118</v>
      </c>
      <c r="AR27" s="93"/>
      <c r="AS27" s="93" t="s">
        <v>153</v>
      </c>
      <c r="AT27" s="93">
        <v>0.5</v>
      </c>
      <c r="AU27" s="93" t="s">
        <v>86</v>
      </c>
      <c r="AV27" s="467"/>
      <c r="AW27" s="100"/>
      <c r="AX27" s="100" t="s">
        <v>153</v>
      </c>
      <c r="AY27" s="100">
        <v>0.5</v>
      </c>
      <c r="AZ27" s="243" t="s">
        <v>86</v>
      </c>
      <c r="BA27" s="255">
        <v>5.0000000000000001E-3</v>
      </c>
      <c r="BB27" s="258">
        <v>5.0000000000000001E-3</v>
      </c>
      <c r="BC27" s="245"/>
      <c r="BD27" s="152"/>
      <c r="BE27" s="152" t="s">
        <v>179</v>
      </c>
      <c r="BF27" s="152">
        <v>10</v>
      </c>
      <c r="BG27" s="163" t="s">
        <v>86</v>
      </c>
      <c r="BH27" s="116"/>
      <c r="BI27" s="153"/>
      <c r="BJ27" s="153" t="s">
        <v>179</v>
      </c>
      <c r="BK27" s="153">
        <v>10</v>
      </c>
      <c r="BL27" s="164" t="s">
        <v>86</v>
      </c>
      <c r="BM27" s="10">
        <v>0.1</v>
      </c>
      <c r="BN27" s="10">
        <v>0.1</v>
      </c>
    </row>
    <row r="28" spans="1:66" ht="60" customHeight="1">
      <c r="A28" s="469"/>
      <c r="B28" s="102"/>
      <c r="C28" s="103"/>
      <c r="D28" s="103"/>
      <c r="E28" s="99"/>
      <c r="F28" s="467"/>
      <c r="G28" s="100"/>
      <c r="H28" s="100"/>
      <c r="I28" s="100"/>
      <c r="J28" s="243"/>
      <c r="K28" s="255"/>
      <c r="L28" s="258"/>
      <c r="M28" s="466"/>
      <c r="N28" s="102"/>
      <c r="O28" s="103"/>
      <c r="P28" s="103"/>
      <c r="Q28" s="99"/>
      <c r="R28" s="467"/>
      <c r="S28" s="100"/>
      <c r="T28" s="100"/>
      <c r="U28" s="100"/>
      <c r="V28" s="243"/>
      <c r="W28" s="249"/>
      <c r="X28" s="252"/>
      <c r="Y28" s="466"/>
      <c r="Z28" s="131"/>
      <c r="AA28" s="131"/>
      <c r="AB28" s="128"/>
      <c r="AC28" s="262"/>
      <c r="AD28" s="271"/>
      <c r="AE28" s="466"/>
      <c r="AF28" s="93"/>
      <c r="AG28" s="93" t="s">
        <v>180</v>
      </c>
      <c r="AH28" s="93"/>
      <c r="AI28" s="93" t="s">
        <v>86</v>
      </c>
      <c r="AJ28" s="467"/>
      <c r="AK28" s="100"/>
      <c r="AL28" s="130" t="s">
        <v>180</v>
      </c>
      <c r="AM28" s="130"/>
      <c r="AN28" s="273" t="s">
        <v>86</v>
      </c>
      <c r="AO28" s="256"/>
      <c r="AP28" s="259"/>
      <c r="AQ28" s="466"/>
      <c r="AR28" s="93"/>
      <c r="AS28" s="93" t="s">
        <v>158</v>
      </c>
      <c r="AT28" s="93"/>
      <c r="AU28" s="93"/>
      <c r="AV28" s="467"/>
      <c r="AW28" s="100"/>
      <c r="AX28" s="100"/>
      <c r="AY28" s="100"/>
      <c r="AZ28" s="243"/>
      <c r="BA28" s="255"/>
      <c r="BB28" s="259"/>
      <c r="BC28" s="245"/>
      <c r="BD28" s="155"/>
      <c r="BE28" s="155" t="s">
        <v>114</v>
      </c>
      <c r="BF28" s="156">
        <v>10</v>
      </c>
      <c r="BG28" s="163" t="s">
        <v>86</v>
      </c>
      <c r="BH28" s="116"/>
      <c r="BI28" s="157"/>
      <c r="BJ28" s="157"/>
      <c r="BK28" s="158"/>
      <c r="BL28" s="164"/>
      <c r="BM28" s="10">
        <v>0.1</v>
      </c>
      <c r="BN28" s="10"/>
    </row>
    <row r="29" spans="1:66" ht="60" customHeight="1">
      <c r="A29" s="469"/>
      <c r="B29" s="99"/>
      <c r="C29" s="99"/>
      <c r="D29" s="99"/>
      <c r="E29" s="99"/>
      <c r="F29" s="467"/>
      <c r="G29" s="100"/>
      <c r="H29" s="100"/>
      <c r="I29" s="100"/>
      <c r="J29" s="243"/>
      <c r="K29" s="255"/>
      <c r="L29" s="258"/>
      <c r="M29" s="466"/>
      <c r="N29" s="99"/>
      <c r="O29" s="99"/>
      <c r="P29" s="99"/>
      <c r="Q29" s="99"/>
      <c r="R29" s="467"/>
      <c r="S29" s="100"/>
      <c r="T29" s="100"/>
      <c r="U29" s="100"/>
      <c r="V29" s="243"/>
      <c r="W29" s="249"/>
      <c r="X29" s="252"/>
      <c r="Y29" s="466"/>
      <c r="Z29" s="99"/>
      <c r="AA29" s="99"/>
      <c r="AB29" s="99"/>
      <c r="AC29" s="262"/>
      <c r="AD29" s="269"/>
      <c r="AE29" s="466"/>
      <c r="AF29" s="154"/>
      <c r="AG29" s="93" t="s">
        <v>114</v>
      </c>
      <c r="AH29" s="93">
        <v>10</v>
      </c>
      <c r="AI29" s="93" t="s">
        <v>86</v>
      </c>
      <c r="AJ29" s="467"/>
      <c r="AK29" s="100"/>
      <c r="AL29" s="130"/>
      <c r="AM29" s="130"/>
      <c r="AN29" s="273"/>
      <c r="AO29" s="256">
        <v>0.1</v>
      </c>
      <c r="AP29" s="259"/>
      <c r="AQ29" s="466"/>
      <c r="AR29" s="99"/>
      <c r="AS29" s="99"/>
      <c r="AT29" s="99"/>
      <c r="AU29" s="99"/>
      <c r="AV29" s="467"/>
      <c r="AW29" s="100"/>
      <c r="AX29" s="100"/>
      <c r="AY29" s="100"/>
      <c r="AZ29" s="243"/>
      <c r="BA29" s="255"/>
      <c r="BB29" s="258"/>
      <c r="BC29" s="245"/>
      <c r="BD29" s="98"/>
      <c r="BE29" s="98"/>
      <c r="BF29" s="98"/>
      <c r="BG29" s="98"/>
      <c r="BH29" s="116"/>
      <c r="BI29" s="136"/>
      <c r="BJ29" s="136"/>
      <c r="BK29" s="136"/>
      <c r="BL29" s="130"/>
      <c r="BM29" s="10"/>
      <c r="BN29" s="10"/>
    </row>
    <row r="30" spans="1:66" ht="60" customHeight="1">
      <c r="A30" s="99" t="s">
        <v>22</v>
      </c>
      <c r="B30" s="99" t="s">
        <v>22</v>
      </c>
      <c r="C30" s="99" t="s">
        <v>22</v>
      </c>
      <c r="D30" s="99">
        <v>1</v>
      </c>
      <c r="E30" s="99" t="s">
        <v>127</v>
      </c>
      <c r="F30" s="100" t="s">
        <v>22</v>
      </c>
      <c r="G30" s="100" t="s">
        <v>22</v>
      </c>
      <c r="H30" s="100" t="s">
        <v>22</v>
      </c>
      <c r="I30" s="100">
        <v>1</v>
      </c>
      <c r="J30" s="243" t="s">
        <v>127</v>
      </c>
      <c r="K30" s="255"/>
      <c r="L30" s="258"/>
      <c r="M30" s="246" t="s">
        <v>22</v>
      </c>
      <c r="N30" s="99" t="s">
        <v>22</v>
      </c>
      <c r="O30" s="99" t="s">
        <v>22</v>
      </c>
      <c r="P30" s="99">
        <v>1</v>
      </c>
      <c r="Q30" s="99" t="s">
        <v>127</v>
      </c>
      <c r="R30" s="100" t="s">
        <v>22</v>
      </c>
      <c r="S30" s="100" t="s">
        <v>22</v>
      </c>
      <c r="T30" s="100" t="s">
        <v>22</v>
      </c>
      <c r="U30" s="100">
        <v>1</v>
      </c>
      <c r="V30" s="243" t="s">
        <v>127</v>
      </c>
      <c r="W30" s="255"/>
      <c r="X30" s="258"/>
      <c r="Y30" s="246"/>
      <c r="Z30" s="99"/>
      <c r="AA30" s="99"/>
      <c r="AB30" s="99"/>
      <c r="AC30" s="262"/>
      <c r="AD30" s="292"/>
      <c r="AE30" s="246" t="s">
        <v>22</v>
      </c>
      <c r="AF30" s="99" t="s">
        <v>22</v>
      </c>
      <c r="AG30" s="99" t="s">
        <v>22</v>
      </c>
      <c r="AH30" s="99">
        <v>1</v>
      </c>
      <c r="AI30" s="99" t="s">
        <v>127</v>
      </c>
      <c r="AJ30" s="100" t="s">
        <v>22</v>
      </c>
      <c r="AK30" s="100" t="s">
        <v>22</v>
      </c>
      <c r="AL30" s="100" t="s">
        <v>22</v>
      </c>
      <c r="AM30" s="100">
        <v>1</v>
      </c>
      <c r="AN30" s="243" t="s">
        <v>127</v>
      </c>
      <c r="AO30" s="256"/>
      <c r="AP30" s="259"/>
      <c r="AQ30" s="246" t="s">
        <v>22</v>
      </c>
      <c r="AR30" s="99" t="s">
        <v>22</v>
      </c>
      <c r="AS30" s="99" t="s">
        <v>22</v>
      </c>
      <c r="AT30" s="99">
        <v>1</v>
      </c>
      <c r="AU30" s="99" t="s">
        <v>127</v>
      </c>
      <c r="AV30" s="100" t="s">
        <v>22</v>
      </c>
      <c r="AW30" s="100" t="s">
        <v>22</v>
      </c>
      <c r="AX30" s="100" t="s">
        <v>22</v>
      </c>
      <c r="AY30" s="100">
        <v>1</v>
      </c>
      <c r="AZ30" s="243" t="s">
        <v>127</v>
      </c>
      <c r="BA30" s="255"/>
      <c r="BB30" s="258"/>
      <c r="BC30" s="246" t="s">
        <v>22</v>
      </c>
      <c r="BD30" s="99" t="s">
        <v>22</v>
      </c>
      <c r="BE30" s="99" t="s">
        <v>22</v>
      </c>
      <c r="BF30" s="99">
        <v>1</v>
      </c>
      <c r="BG30" s="99" t="s">
        <v>127</v>
      </c>
      <c r="BH30" s="100" t="s">
        <v>22</v>
      </c>
      <c r="BI30" s="100" t="s">
        <v>22</v>
      </c>
      <c r="BJ30" s="100" t="s">
        <v>22</v>
      </c>
      <c r="BK30" s="100">
        <v>1</v>
      </c>
      <c r="BL30" s="100" t="s">
        <v>127</v>
      </c>
    </row>
    <row r="31" spans="1:66">
      <c r="K31" s="106">
        <f>K18+K20+K21+K22+K24+K27</f>
        <v>1.28</v>
      </c>
      <c r="L31" s="106">
        <f>L18+L20+L21+L22+L24+L27+L14</f>
        <v>1.88</v>
      </c>
      <c r="W31" s="106">
        <f>W4+W13+W15+W24</f>
        <v>0.95</v>
      </c>
      <c r="X31" s="106">
        <f>X4+X13+X15+X24+X14+X16</f>
        <v>1.2000000000000002</v>
      </c>
      <c r="AD31" s="106">
        <f>AD13+AD14+AD15+AD21+AD24+AD26+AD27</f>
        <v>1.4</v>
      </c>
      <c r="AO31" s="106">
        <f>AO19+AO20+AO21+AO22+AO24+AO29</f>
        <v>1.0900000000000001</v>
      </c>
      <c r="AP31" s="106">
        <f>AP19+AP20+AP21+AP22+AP24+AP29</f>
        <v>0.99</v>
      </c>
      <c r="BA31" s="106">
        <f>BA14+BA15+BA16+BA20+BA21+BA24+BA26+BA27</f>
        <v>1.625</v>
      </c>
      <c r="BB31" s="106">
        <f>BB14+BB15+BB16+BB20+BB21+BB24+BB26+BB27+BB13+BB12</f>
        <v>2.0749999999999997</v>
      </c>
      <c r="BM31" s="18">
        <f>BM13+BM14+BM17+BM18+BM20+BM21+BM22+BM24+BM27+BM28</f>
        <v>1.02</v>
      </c>
      <c r="BN31" s="18">
        <f>BN13+BN14+BN17+BN18+BN20+BN21+BN22+BN24+BN27+BN28+BN12+BN15</f>
        <v>1.01</v>
      </c>
    </row>
  </sheetData>
  <mergeCells count="73">
    <mergeCell ref="A1:C1"/>
    <mergeCell ref="D1:E1"/>
    <mergeCell ref="M1:O1"/>
    <mergeCell ref="P1:Q1"/>
    <mergeCell ref="R1:T1"/>
    <mergeCell ref="U1:V1"/>
    <mergeCell ref="AY1:AZ1"/>
    <mergeCell ref="F1:H1"/>
    <mergeCell ref="I1:J1"/>
    <mergeCell ref="Y1:AA1"/>
    <mergeCell ref="AB1:AC1"/>
    <mergeCell ref="AE1:AG1"/>
    <mergeCell ref="AH1:AI1"/>
    <mergeCell ref="AJ1:AL1"/>
    <mergeCell ref="AM1:AN1"/>
    <mergeCell ref="AQ1:AS1"/>
    <mergeCell ref="AT1:AU1"/>
    <mergeCell ref="AV1:AX1"/>
    <mergeCell ref="AV2:AV11"/>
    <mergeCell ref="M12:M17"/>
    <mergeCell ref="R12:R17"/>
    <mergeCell ref="A12:A17"/>
    <mergeCell ref="F12:F17"/>
    <mergeCell ref="Y12:Y17"/>
    <mergeCell ref="AE12:AE17"/>
    <mergeCell ref="AJ12:AJ17"/>
    <mergeCell ref="M2:M11"/>
    <mergeCell ref="R2:R11"/>
    <mergeCell ref="A2:A11"/>
    <mergeCell ref="F2:F11"/>
    <mergeCell ref="Y2:Y11"/>
    <mergeCell ref="AE2:AE11"/>
    <mergeCell ref="AE18:AE23"/>
    <mergeCell ref="AJ18:AJ23"/>
    <mergeCell ref="AQ18:AQ23"/>
    <mergeCell ref="AJ2:AJ11"/>
    <mergeCell ref="AQ2:AQ11"/>
    <mergeCell ref="AE26:AE29"/>
    <mergeCell ref="AV18:AV23"/>
    <mergeCell ref="M24:M25"/>
    <mergeCell ref="R24:R25"/>
    <mergeCell ref="A24:A25"/>
    <mergeCell ref="F24:F25"/>
    <mergeCell ref="Y24:Y25"/>
    <mergeCell ref="AE24:AE25"/>
    <mergeCell ref="AJ24:AJ25"/>
    <mergeCell ref="AQ24:AQ25"/>
    <mergeCell ref="AV24:AV25"/>
    <mergeCell ref="M18:M23"/>
    <mergeCell ref="R18:R23"/>
    <mergeCell ref="A18:A23"/>
    <mergeCell ref="F18:F23"/>
    <mergeCell ref="Y18:Y23"/>
    <mergeCell ref="M26:M29"/>
    <mergeCell ref="R26:R29"/>
    <mergeCell ref="A26:A29"/>
    <mergeCell ref="F26:F29"/>
    <mergeCell ref="Y26:Y29"/>
    <mergeCell ref="AJ26:AJ29"/>
    <mergeCell ref="AQ26:AQ29"/>
    <mergeCell ref="AV26:AV29"/>
    <mergeCell ref="AQ12:AQ17"/>
    <mergeCell ref="AV12:AV17"/>
    <mergeCell ref="BC18:BC23"/>
    <mergeCell ref="BH18:BH23"/>
    <mergeCell ref="BK1:BL1"/>
    <mergeCell ref="BC2:BC10"/>
    <mergeCell ref="BH2:BH10"/>
    <mergeCell ref="BC11:BC17"/>
    <mergeCell ref="BH11:BH17"/>
    <mergeCell ref="BC1:BE1"/>
    <mergeCell ref="BF1:BG1"/>
    <mergeCell ref="BH1:BJ1"/>
  </mergeCells>
  <phoneticPr fontId="22" type="noConversion"/>
  <printOptions horizontalCentered="1" verticalCentered="1"/>
  <pageMargins left="0" right="0" top="0" bottom="0" header="0.31496062992125984" footer="0.31496062992125984"/>
  <pageSetup paperSize="9" scale="3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="40" zoomScaleNormal="40" workbookViewId="0">
      <selection activeCell="P35" sqref="P35"/>
    </sheetView>
  </sheetViews>
  <sheetFormatPr defaultRowHeight="27"/>
  <cols>
    <col min="1" max="1" width="6.5" style="32" customWidth="1"/>
    <col min="2" max="2" width="17.5" style="32" customWidth="1"/>
    <col min="3" max="3" width="22.625" style="32" customWidth="1"/>
    <col min="4" max="4" width="13.5" style="32" customWidth="1"/>
    <col min="5" max="6" width="9" style="32"/>
    <col min="7" max="7" width="19.875" style="32" customWidth="1"/>
    <col min="8" max="8" width="21.375" style="32" customWidth="1"/>
    <col min="9" max="9" width="10.625" style="7" customWidth="1"/>
    <col min="10" max="10" width="15.875" style="7" customWidth="1"/>
    <col min="11" max="11" width="18" style="308" hidden="1" customWidth="1"/>
    <col min="12" max="12" width="18.625" style="308" hidden="1" customWidth="1"/>
    <col min="13" max="13" width="10.625" style="7" customWidth="1"/>
    <col min="14" max="14" width="15.875" style="7" customWidth="1"/>
    <col min="15" max="15" width="26.625" style="7" customWidth="1"/>
    <col min="16" max="18" width="10.625" style="7" customWidth="1"/>
    <col min="19" max="20" width="20.875" style="7" customWidth="1"/>
    <col min="21" max="22" width="10.625" style="7" customWidth="1"/>
    <col min="23" max="23" width="16.625" style="7" hidden="1" customWidth="1"/>
    <col min="24" max="24" width="16.875" style="7" hidden="1" customWidth="1"/>
    <col min="25" max="25" width="9" style="32"/>
    <col min="26" max="26" width="24.375" style="32" customWidth="1"/>
    <col min="27" max="27" width="20.125" style="32" customWidth="1"/>
    <col min="28" max="28" width="11.5" style="32" customWidth="1"/>
    <col min="29" max="29" width="8.75" style="32" customWidth="1"/>
    <col min="30" max="30" width="18" style="75" hidden="1" customWidth="1"/>
    <col min="31" max="31" width="9" style="32"/>
  </cols>
  <sheetData>
    <row r="1" spans="1:31" ht="60" customHeight="1">
      <c r="A1" s="490">
        <v>44004</v>
      </c>
      <c r="B1" s="490"/>
      <c r="C1" s="490"/>
      <c r="D1" s="491">
        <f>A1</f>
        <v>44004</v>
      </c>
      <c r="E1" s="491"/>
      <c r="F1" s="494">
        <f>A1</f>
        <v>44004</v>
      </c>
      <c r="G1" s="494"/>
      <c r="H1" s="494"/>
      <c r="I1" s="492">
        <f>D1</f>
        <v>44004</v>
      </c>
      <c r="J1" s="493"/>
      <c r="K1" s="301"/>
      <c r="L1" s="305"/>
      <c r="M1" s="489">
        <v>44005</v>
      </c>
      <c r="N1" s="490"/>
      <c r="O1" s="490"/>
      <c r="P1" s="491">
        <f>M1</f>
        <v>44005</v>
      </c>
      <c r="Q1" s="491"/>
      <c r="R1" s="494">
        <f>M1</f>
        <v>44005</v>
      </c>
      <c r="S1" s="494"/>
      <c r="T1" s="494"/>
      <c r="U1" s="492">
        <f>R1</f>
        <v>44005</v>
      </c>
      <c r="V1" s="493"/>
      <c r="W1" s="302"/>
      <c r="X1" s="306"/>
      <c r="Y1" s="489">
        <v>44006</v>
      </c>
      <c r="Z1" s="490"/>
      <c r="AA1" s="490"/>
      <c r="AB1" s="491">
        <v>43642</v>
      </c>
      <c r="AC1" s="491"/>
      <c r="AD1" s="312"/>
      <c r="AE1" s="28"/>
    </row>
    <row r="2" spans="1:31" ht="60" customHeight="1">
      <c r="A2" s="495" t="s">
        <v>3</v>
      </c>
      <c r="B2" s="143" t="s">
        <v>243</v>
      </c>
      <c r="C2" s="133" t="s">
        <v>85</v>
      </c>
      <c r="D2" s="108">
        <v>65</v>
      </c>
      <c r="E2" s="108" t="s">
        <v>86</v>
      </c>
      <c r="F2" s="485" t="s">
        <v>3</v>
      </c>
      <c r="G2" s="143" t="s">
        <v>243</v>
      </c>
      <c r="H2" s="111" t="s">
        <v>85</v>
      </c>
      <c r="I2" s="112">
        <v>65</v>
      </c>
      <c r="J2" s="253" t="s">
        <v>86</v>
      </c>
      <c r="K2" s="302" t="s">
        <v>259</v>
      </c>
      <c r="L2" s="306" t="s">
        <v>259</v>
      </c>
      <c r="M2" s="484" t="s">
        <v>3</v>
      </c>
      <c r="N2" s="107" t="s">
        <v>255</v>
      </c>
      <c r="O2" s="108" t="s">
        <v>85</v>
      </c>
      <c r="P2" s="108">
        <v>65</v>
      </c>
      <c r="Q2" s="108" t="s">
        <v>86</v>
      </c>
      <c r="R2" s="485" t="s">
        <v>3</v>
      </c>
      <c r="S2" s="107" t="s">
        <v>255</v>
      </c>
      <c r="T2" s="112" t="s">
        <v>85</v>
      </c>
      <c r="U2" s="112">
        <v>65</v>
      </c>
      <c r="V2" s="253" t="s">
        <v>86</v>
      </c>
      <c r="W2" s="302" t="s">
        <v>942</v>
      </c>
      <c r="X2" s="306" t="s">
        <v>948</v>
      </c>
      <c r="Y2" s="484" t="s">
        <v>3</v>
      </c>
      <c r="Z2" s="143" t="s">
        <v>37</v>
      </c>
      <c r="AA2" s="133" t="s">
        <v>85</v>
      </c>
      <c r="AB2" s="108">
        <v>65</v>
      </c>
      <c r="AC2" s="108" t="s">
        <v>86</v>
      </c>
      <c r="AD2" s="313" t="s">
        <v>361</v>
      </c>
      <c r="AE2" s="29"/>
    </row>
    <row r="3" spans="1:31" ht="60" customHeight="1">
      <c r="A3" s="495"/>
      <c r="B3" s="133"/>
      <c r="C3" s="108" t="s">
        <v>373</v>
      </c>
      <c r="D3" s="108">
        <v>15</v>
      </c>
      <c r="E3" s="108" t="s">
        <v>86</v>
      </c>
      <c r="F3" s="485"/>
      <c r="G3" s="111"/>
      <c r="H3" s="112" t="s">
        <v>373</v>
      </c>
      <c r="I3" s="112">
        <v>15</v>
      </c>
      <c r="J3" s="253" t="s">
        <v>86</v>
      </c>
      <c r="K3" s="303" t="s">
        <v>261</v>
      </c>
      <c r="L3" s="307" t="s">
        <v>261</v>
      </c>
      <c r="M3" s="484"/>
      <c r="N3" s="108"/>
      <c r="O3" s="108" t="s">
        <v>477</v>
      </c>
      <c r="P3" s="108">
        <v>15</v>
      </c>
      <c r="Q3" s="108" t="s">
        <v>86</v>
      </c>
      <c r="R3" s="485"/>
      <c r="S3" s="112"/>
      <c r="T3" s="112" t="s">
        <v>477</v>
      </c>
      <c r="U3" s="112">
        <v>15</v>
      </c>
      <c r="V3" s="253" t="s">
        <v>86</v>
      </c>
      <c r="W3" s="303" t="s">
        <v>944</v>
      </c>
      <c r="X3" s="307" t="s">
        <v>943</v>
      </c>
      <c r="Y3" s="484"/>
      <c r="Z3" s="133"/>
      <c r="AA3" s="108" t="s">
        <v>129</v>
      </c>
      <c r="AB3" s="108">
        <v>15</v>
      </c>
      <c r="AC3" s="108" t="s">
        <v>86</v>
      </c>
      <c r="AD3" s="314" t="s">
        <v>362</v>
      </c>
      <c r="AE3" s="30"/>
    </row>
    <row r="4" spans="1:31" ht="60" customHeight="1">
      <c r="A4" s="495"/>
      <c r="B4" s="108"/>
      <c r="C4" s="166"/>
      <c r="D4" s="166"/>
      <c r="E4" s="166"/>
      <c r="F4" s="485"/>
      <c r="G4" s="164"/>
      <c r="H4" s="167"/>
      <c r="I4" s="164"/>
      <c r="J4" s="296"/>
      <c r="K4" s="301"/>
      <c r="L4" s="305"/>
      <c r="M4" s="484"/>
      <c r="N4" s="108"/>
      <c r="O4" s="166" t="s">
        <v>478</v>
      </c>
      <c r="P4" s="166">
        <v>15</v>
      </c>
      <c r="Q4" s="108" t="s">
        <v>86</v>
      </c>
      <c r="R4" s="485"/>
      <c r="S4" s="112"/>
      <c r="T4" s="164" t="s">
        <v>478</v>
      </c>
      <c r="U4" s="164">
        <v>15</v>
      </c>
      <c r="V4" s="253" t="s">
        <v>86</v>
      </c>
      <c r="W4" s="303">
        <v>0.15</v>
      </c>
      <c r="X4" s="307">
        <v>0.15</v>
      </c>
      <c r="Y4" s="484"/>
      <c r="Z4" s="108"/>
      <c r="AA4" s="168"/>
      <c r="AB4" s="169"/>
      <c r="AC4" s="166"/>
      <c r="AD4" s="315"/>
      <c r="AE4" s="30"/>
    </row>
    <row r="5" spans="1:31" ht="60" customHeight="1">
      <c r="A5" s="495"/>
      <c r="B5" s="108"/>
      <c r="C5" s="166"/>
      <c r="D5" s="166"/>
      <c r="E5" s="166"/>
      <c r="F5" s="485"/>
      <c r="G5" s="164"/>
      <c r="H5" s="167"/>
      <c r="I5" s="164"/>
      <c r="J5" s="296"/>
      <c r="K5" s="301"/>
      <c r="L5" s="305"/>
      <c r="M5" s="484"/>
      <c r="N5" s="108"/>
      <c r="O5" s="166" t="s">
        <v>479</v>
      </c>
      <c r="P5" s="166">
        <v>10</v>
      </c>
      <c r="Q5" s="108" t="s">
        <v>86</v>
      </c>
      <c r="R5" s="485"/>
      <c r="S5" s="112"/>
      <c r="T5" s="164" t="s">
        <v>479</v>
      </c>
      <c r="U5" s="164">
        <v>10</v>
      </c>
      <c r="V5" s="253" t="s">
        <v>86</v>
      </c>
      <c r="W5" s="303" t="s">
        <v>945</v>
      </c>
      <c r="X5" s="307" t="s">
        <v>924</v>
      </c>
      <c r="Y5" s="484"/>
      <c r="Z5" s="108"/>
      <c r="AA5" s="168"/>
      <c r="AB5" s="169"/>
      <c r="AC5" s="166"/>
      <c r="AD5" s="315"/>
      <c r="AE5" s="30"/>
    </row>
    <row r="6" spans="1:31" ht="60" customHeight="1">
      <c r="A6" s="495"/>
      <c r="B6" s="108"/>
      <c r="C6" s="166"/>
      <c r="D6" s="166"/>
      <c r="E6" s="166"/>
      <c r="F6" s="485"/>
      <c r="G6" s="164"/>
      <c r="H6" s="167"/>
      <c r="I6" s="164"/>
      <c r="J6" s="296"/>
      <c r="K6" s="301"/>
      <c r="L6" s="305"/>
      <c r="M6" s="484"/>
      <c r="N6" s="108"/>
      <c r="O6" s="166" t="s">
        <v>480</v>
      </c>
      <c r="P6" s="166">
        <v>6</v>
      </c>
      <c r="Q6" s="108" t="s">
        <v>86</v>
      </c>
      <c r="R6" s="485"/>
      <c r="S6" s="112"/>
      <c r="T6" s="164" t="s">
        <v>480</v>
      </c>
      <c r="U6" s="164">
        <v>6</v>
      </c>
      <c r="V6" s="253" t="s">
        <v>86</v>
      </c>
      <c r="W6" s="303" t="s">
        <v>941</v>
      </c>
      <c r="X6" s="307" t="s">
        <v>940</v>
      </c>
      <c r="Y6" s="484"/>
      <c r="Z6" s="108"/>
      <c r="AA6" s="168"/>
      <c r="AB6" s="169"/>
      <c r="AC6" s="166"/>
      <c r="AD6" s="315"/>
      <c r="AE6" s="30"/>
    </row>
    <row r="7" spans="1:31" ht="60" customHeight="1">
      <c r="A7" s="495"/>
      <c r="B7" s="163"/>
      <c r="C7" s="166"/>
      <c r="D7" s="166"/>
      <c r="E7" s="166"/>
      <c r="F7" s="485"/>
      <c r="G7" s="164"/>
      <c r="H7" s="167"/>
      <c r="I7" s="164"/>
      <c r="J7" s="296"/>
      <c r="K7" s="301"/>
      <c r="L7" s="305"/>
      <c r="M7" s="484"/>
      <c r="N7" s="163"/>
      <c r="O7" s="166" t="s">
        <v>481</v>
      </c>
      <c r="P7" s="166">
        <v>5</v>
      </c>
      <c r="Q7" s="108" t="s">
        <v>86</v>
      </c>
      <c r="R7" s="485"/>
      <c r="S7" s="164"/>
      <c r="T7" s="164" t="s">
        <v>481</v>
      </c>
      <c r="U7" s="164">
        <v>5</v>
      </c>
      <c r="V7" s="253" t="s">
        <v>86</v>
      </c>
      <c r="W7" s="303" t="s">
        <v>947</v>
      </c>
      <c r="X7" s="307" t="s">
        <v>946</v>
      </c>
      <c r="Y7" s="484"/>
      <c r="Z7" s="108"/>
      <c r="AA7" s="168"/>
      <c r="AB7" s="169"/>
      <c r="AC7" s="166"/>
      <c r="AD7" s="315"/>
      <c r="AE7" s="30"/>
    </row>
    <row r="8" spans="1:31" ht="60" customHeight="1">
      <c r="A8" s="495"/>
      <c r="B8" s="163"/>
      <c r="C8" s="166"/>
      <c r="D8" s="166"/>
      <c r="E8" s="166"/>
      <c r="F8" s="485"/>
      <c r="G8" s="164"/>
      <c r="H8" s="164"/>
      <c r="I8" s="164"/>
      <c r="J8" s="296"/>
      <c r="K8" s="301"/>
      <c r="L8" s="305"/>
      <c r="M8" s="484"/>
      <c r="N8" s="163"/>
      <c r="O8" s="166" t="s">
        <v>482</v>
      </c>
      <c r="P8" s="166">
        <v>5</v>
      </c>
      <c r="Q8" s="108" t="s">
        <v>86</v>
      </c>
      <c r="R8" s="485"/>
      <c r="S8" s="164"/>
      <c r="T8" s="164" t="s">
        <v>482</v>
      </c>
      <c r="U8" s="164">
        <v>5</v>
      </c>
      <c r="V8" s="253" t="s">
        <v>86</v>
      </c>
      <c r="W8" s="303">
        <v>0.05</v>
      </c>
      <c r="X8" s="307">
        <v>0.05</v>
      </c>
      <c r="Y8" s="484"/>
      <c r="Z8" s="163"/>
      <c r="AA8" s="170"/>
      <c r="AB8" s="169"/>
      <c r="AC8" s="166"/>
      <c r="AD8" s="315"/>
      <c r="AE8" s="30"/>
    </row>
    <row r="9" spans="1:31" ht="60" customHeight="1">
      <c r="A9" s="495" t="s">
        <v>4</v>
      </c>
      <c r="B9" s="118" t="s">
        <v>484</v>
      </c>
      <c r="C9" s="123" t="s">
        <v>263</v>
      </c>
      <c r="D9" s="138">
        <v>70</v>
      </c>
      <c r="E9" s="120" t="s">
        <v>86</v>
      </c>
      <c r="F9" s="485" t="s">
        <v>4</v>
      </c>
      <c r="G9" s="118" t="s">
        <v>355</v>
      </c>
      <c r="H9" s="139" t="s">
        <v>485</v>
      </c>
      <c r="I9" s="136">
        <v>25</v>
      </c>
      <c r="J9" s="253" t="s">
        <v>86</v>
      </c>
      <c r="K9" s="265" t="s">
        <v>873</v>
      </c>
      <c r="L9" s="310">
        <v>0.25</v>
      </c>
      <c r="M9" s="484" t="s">
        <v>4</v>
      </c>
      <c r="N9" s="143" t="s">
        <v>516</v>
      </c>
      <c r="O9" s="108" t="s">
        <v>517</v>
      </c>
      <c r="P9" s="108">
        <v>80</v>
      </c>
      <c r="Q9" s="108" t="s">
        <v>86</v>
      </c>
      <c r="R9" s="485" t="s">
        <v>4</v>
      </c>
      <c r="S9" s="171" t="s">
        <v>520</v>
      </c>
      <c r="T9" s="172" t="s">
        <v>521</v>
      </c>
      <c r="U9" s="172">
        <v>40</v>
      </c>
      <c r="V9" s="296" t="s">
        <v>86</v>
      </c>
      <c r="W9" s="303" t="s">
        <v>914</v>
      </c>
      <c r="X9" s="307" t="s">
        <v>483</v>
      </c>
      <c r="Y9" s="484" t="s">
        <v>4</v>
      </c>
      <c r="Z9" s="107" t="s">
        <v>213</v>
      </c>
      <c r="AA9" s="133" t="s">
        <v>214</v>
      </c>
      <c r="AB9" s="108">
        <v>30</v>
      </c>
      <c r="AC9" s="108" t="s">
        <v>86</v>
      </c>
      <c r="AD9" s="314" t="s">
        <v>486</v>
      </c>
      <c r="AE9" s="29"/>
    </row>
    <row r="10" spans="1:31" ht="60" customHeight="1">
      <c r="A10" s="495"/>
      <c r="B10" s="138"/>
      <c r="C10" s="123" t="s">
        <v>273</v>
      </c>
      <c r="D10" s="138">
        <v>30</v>
      </c>
      <c r="E10" s="120" t="s">
        <v>86</v>
      </c>
      <c r="F10" s="485"/>
      <c r="G10" s="136"/>
      <c r="H10" s="139" t="s">
        <v>487</v>
      </c>
      <c r="I10" s="136">
        <v>35</v>
      </c>
      <c r="J10" s="253" t="s">
        <v>86</v>
      </c>
      <c r="K10" s="265">
        <v>0.3</v>
      </c>
      <c r="L10" s="310" t="s">
        <v>931</v>
      </c>
      <c r="M10" s="484"/>
      <c r="N10" s="108"/>
      <c r="O10" s="108" t="s">
        <v>518</v>
      </c>
      <c r="P10" s="108">
        <v>35</v>
      </c>
      <c r="Q10" s="108" t="s">
        <v>86</v>
      </c>
      <c r="R10" s="485"/>
      <c r="S10" s="173"/>
      <c r="T10" s="172" t="s">
        <v>151</v>
      </c>
      <c r="U10" s="172">
        <v>30</v>
      </c>
      <c r="V10" s="296" t="s">
        <v>86</v>
      </c>
      <c r="W10" s="303" t="s">
        <v>950</v>
      </c>
      <c r="X10" s="307">
        <v>0.3</v>
      </c>
      <c r="Y10" s="484"/>
      <c r="Z10" s="108"/>
      <c r="AA10" s="133" t="s">
        <v>215</v>
      </c>
      <c r="AB10" s="108">
        <v>50</v>
      </c>
      <c r="AC10" s="108" t="s">
        <v>86</v>
      </c>
      <c r="AD10" s="316" t="s">
        <v>577</v>
      </c>
      <c r="AE10" s="30"/>
    </row>
    <row r="11" spans="1:31" ht="60" customHeight="1">
      <c r="A11" s="495"/>
      <c r="B11" s="138"/>
      <c r="C11" s="123" t="s">
        <v>108</v>
      </c>
      <c r="D11" s="138">
        <v>3</v>
      </c>
      <c r="E11" s="120" t="s">
        <v>86</v>
      </c>
      <c r="F11" s="485"/>
      <c r="G11" s="136"/>
      <c r="H11" s="139" t="s">
        <v>378</v>
      </c>
      <c r="I11" s="136">
        <v>40</v>
      </c>
      <c r="J11" s="253" t="s">
        <v>86</v>
      </c>
      <c r="K11" s="309">
        <v>0.03</v>
      </c>
      <c r="L11" s="305" t="s">
        <v>932</v>
      </c>
      <c r="M11" s="484"/>
      <c r="N11" s="133"/>
      <c r="O11" s="124" t="s">
        <v>519</v>
      </c>
      <c r="P11" s="124"/>
      <c r="Q11" s="124" t="s">
        <v>86</v>
      </c>
      <c r="R11" s="485"/>
      <c r="S11" s="173"/>
      <c r="T11" s="164" t="s">
        <v>522</v>
      </c>
      <c r="U11" s="164">
        <v>30</v>
      </c>
      <c r="V11" s="296" t="s">
        <v>86</v>
      </c>
      <c r="W11" s="303"/>
      <c r="X11" s="307" t="s">
        <v>949</v>
      </c>
      <c r="Y11" s="484"/>
      <c r="Z11" s="108"/>
      <c r="AA11" s="133" t="s">
        <v>186</v>
      </c>
      <c r="AB11" s="108">
        <v>5</v>
      </c>
      <c r="AC11" s="108" t="s">
        <v>86</v>
      </c>
      <c r="AD11" s="316">
        <v>0.05</v>
      </c>
      <c r="AE11" s="30"/>
    </row>
    <row r="12" spans="1:31" ht="60" customHeight="1">
      <c r="A12" s="495"/>
      <c r="B12" s="138"/>
      <c r="C12" s="123" t="s">
        <v>123</v>
      </c>
      <c r="D12" s="138">
        <v>3</v>
      </c>
      <c r="E12" s="119" t="s">
        <v>86</v>
      </c>
      <c r="F12" s="485"/>
      <c r="G12" s="136"/>
      <c r="H12" s="139" t="s">
        <v>365</v>
      </c>
      <c r="I12" s="136"/>
      <c r="J12" s="253" t="s">
        <v>86</v>
      </c>
      <c r="K12" s="301">
        <v>0.03</v>
      </c>
      <c r="L12" s="305"/>
      <c r="M12" s="484"/>
      <c r="N12" s="133"/>
      <c r="O12" s="108"/>
      <c r="P12" s="108"/>
      <c r="Q12" s="108" t="s">
        <v>86</v>
      </c>
      <c r="R12" s="485"/>
      <c r="S12" s="173"/>
      <c r="T12" s="173"/>
      <c r="U12" s="173"/>
      <c r="V12" s="296"/>
      <c r="W12" s="303"/>
      <c r="X12" s="307"/>
      <c r="Y12" s="484"/>
      <c r="Z12" s="108"/>
      <c r="AA12" s="108" t="s">
        <v>216</v>
      </c>
      <c r="AB12" s="108">
        <v>10</v>
      </c>
      <c r="AC12" s="108" t="s">
        <v>86</v>
      </c>
      <c r="AD12" s="316">
        <v>0.1</v>
      </c>
      <c r="AE12" s="30"/>
    </row>
    <row r="13" spans="1:31" ht="60" customHeight="1">
      <c r="A13" s="495"/>
      <c r="B13" s="138"/>
      <c r="C13" s="123" t="s">
        <v>274</v>
      </c>
      <c r="D13" s="138">
        <v>5</v>
      </c>
      <c r="E13" s="120" t="s">
        <v>86</v>
      </c>
      <c r="F13" s="485"/>
      <c r="G13" s="136"/>
      <c r="H13" s="139"/>
      <c r="I13" s="136"/>
      <c r="J13" s="296"/>
      <c r="K13" s="301" t="s">
        <v>919</v>
      </c>
      <c r="L13" s="305"/>
      <c r="M13" s="484"/>
      <c r="N13" s="133"/>
      <c r="O13" s="108"/>
      <c r="P13" s="108"/>
      <c r="Q13" s="108" t="s">
        <v>86</v>
      </c>
      <c r="R13" s="485"/>
      <c r="S13" s="164"/>
      <c r="T13" s="167"/>
      <c r="U13" s="174"/>
      <c r="V13" s="296"/>
      <c r="W13" s="303"/>
      <c r="X13" s="307"/>
      <c r="Y13" s="484"/>
      <c r="Z13" s="108"/>
      <c r="AA13" s="108" t="s">
        <v>488</v>
      </c>
      <c r="AB13" s="108">
        <v>15</v>
      </c>
      <c r="AC13" s="108" t="s">
        <v>86</v>
      </c>
      <c r="AD13" s="316">
        <v>0.15</v>
      </c>
      <c r="AE13" s="30"/>
    </row>
    <row r="14" spans="1:31" ht="60" customHeight="1">
      <c r="A14" s="495"/>
      <c r="B14" s="138"/>
      <c r="C14" s="123" t="s">
        <v>489</v>
      </c>
      <c r="D14" s="138" t="s">
        <v>508</v>
      </c>
      <c r="E14" s="108"/>
      <c r="F14" s="485"/>
      <c r="G14" s="136"/>
      <c r="H14" s="139"/>
      <c r="I14" s="136"/>
      <c r="J14" s="296"/>
      <c r="K14" s="301"/>
      <c r="L14" s="305"/>
      <c r="M14" s="484"/>
      <c r="N14" s="133"/>
      <c r="O14" s="108"/>
      <c r="P14" s="108"/>
      <c r="Q14" s="108" t="s">
        <v>86</v>
      </c>
      <c r="R14" s="485"/>
      <c r="S14" s="167"/>
      <c r="T14" s="175"/>
      <c r="U14" s="174"/>
      <c r="V14" s="296"/>
      <c r="W14" s="303"/>
      <c r="X14" s="307"/>
      <c r="Y14" s="484"/>
      <c r="Z14" s="108"/>
      <c r="AA14" s="176" t="s">
        <v>144</v>
      </c>
      <c r="AB14" s="108"/>
      <c r="AC14" s="108"/>
      <c r="AD14" s="317"/>
      <c r="AE14" s="30"/>
    </row>
    <row r="15" spans="1:31" ht="60" customHeight="1">
      <c r="A15" s="495" t="s">
        <v>5</v>
      </c>
      <c r="B15" s="177" t="s">
        <v>523</v>
      </c>
      <c r="C15" s="152" t="s">
        <v>524</v>
      </c>
      <c r="D15" s="152">
        <v>50</v>
      </c>
      <c r="E15" s="120" t="s">
        <v>86</v>
      </c>
      <c r="F15" s="485" t="s">
        <v>5</v>
      </c>
      <c r="G15" s="177" t="s">
        <v>532</v>
      </c>
      <c r="H15" s="153" t="s">
        <v>105</v>
      </c>
      <c r="I15" s="153">
        <v>50</v>
      </c>
      <c r="J15" s="297" t="s">
        <v>86</v>
      </c>
      <c r="K15" s="301" t="s">
        <v>933</v>
      </c>
      <c r="L15" s="305" t="s">
        <v>934</v>
      </c>
      <c r="M15" s="484" t="s">
        <v>5</v>
      </c>
      <c r="N15" s="107"/>
      <c r="O15" s="108"/>
      <c r="P15" s="108"/>
      <c r="Q15" s="108"/>
      <c r="R15" s="485" t="s">
        <v>5</v>
      </c>
      <c r="S15" s="171"/>
      <c r="T15" s="112"/>
      <c r="U15" s="112"/>
      <c r="V15" s="253"/>
      <c r="W15" s="303"/>
      <c r="X15" s="307"/>
      <c r="Y15" s="484" t="s">
        <v>5</v>
      </c>
      <c r="Z15" s="107" t="s">
        <v>52</v>
      </c>
      <c r="AA15" s="108" t="s">
        <v>191</v>
      </c>
      <c r="AB15" s="108">
        <v>20</v>
      </c>
      <c r="AC15" s="108" t="s">
        <v>86</v>
      </c>
      <c r="AD15" s="314" t="s">
        <v>490</v>
      </c>
      <c r="AE15" s="29"/>
    </row>
    <row r="16" spans="1:31" ht="60" customHeight="1">
      <c r="A16" s="495"/>
      <c r="B16" s="152"/>
      <c r="C16" s="93" t="s">
        <v>808</v>
      </c>
      <c r="D16" s="152">
        <v>15</v>
      </c>
      <c r="E16" s="120" t="s">
        <v>86</v>
      </c>
      <c r="F16" s="485"/>
      <c r="G16" s="153"/>
      <c r="H16" s="130" t="s">
        <v>808</v>
      </c>
      <c r="I16" s="153">
        <v>15</v>
      </c>
      <c r="J16" s="297" t="s">
        <v>86</v>
      </c>
      <c r="K16" s="309" t="s">
        <v>935</v>
      </c>
      <c r="L16" s="305" t="s">
        <v>936</v>
      </c>
      <c r="M16" s="484"/>
      <c r="N16" s="108"/>
      <c r="O16" s="108"/>
      <c r="P16" s="108"/>
      <c r="Q16" s="108"/>
      <c r="R16" s="485"/>
      <c r="S16" s="112"/>
      <c r="T16" s="112"/>
      <c r="U16" s="112"/>
      <c r="V16" s="253"/>
      <c r="W16" s="303"/>
      <c r="X16" s="307"/>
      <c r="Y16" s="484"/>
      <c r="Z16" s="108"/>
      <c r="AA16" s="108" t="s">
        <v>195</v>
      </c>
      <c r="AB16" s="108">
        <v>5</v>
      </c>
      <c r="AC16" s="108" t="s">
        <v>86</v>
      </c>
      <c r="AD16" s="314" t="s">
        <v>491</v>
      </c>
      <c r="AE16" s="30"/>
    </row>
    <row r="17" spans="1:31" ht="60" customHeight="1">
      <c r="A17" s="495"/>
      <c r="B17" s="152"/>
      <c r="C17" s="179" t="s">
        <v>527</v>
      </c>
      <c r="D17" s="179">
        <v>2</v>
      </c>
      <c r="E17" s="152" t="s">
        <v>529</v>
      </c>
      <c r="F17" s="485"/>
      <c r="G17" s="153"/>
      <c r="H17" s="178" t="s">
        <v>526</v>
      </c>
      <c r="I17" s="178">
        <v>2</v>
      </c>
      <c r="J17" s="297" t="s">
        <v>528</v>
      </c>
      <c r="K17" s="304"/>
      <c r="L17" s="305"/>
      <c r="M17" s="484"/>
      <c r="N17" s="108"/>
      <c r="O17" s="108"/>
      <c r="P17" s="108"/>
      <c r="Q17" s="108"/>
      <c r="R17" s="485"/>
      <c r="S17" s="112"/>
      <c r="T17" s="112"/>
      <c r="U17" s="112"/>
      <c r="V17" s="253"/>
      <c r="W17" s="303"/>
      <c r="X17" s="307"/>
      <c r="Y17" s="484"/>
      <c r="Z17" s="108"/>
      <c r="AA17" s="108" t="s">
        <v>139</v>
      </c>
      <c r="AB17" s="108">
        <v>35</v>
      </c>
      <c r="AC17" s="108" t="s">
        <v>86</v>
      </c>
      <c r="AD17" s="314">
        <v>0.35</v>
      </c>
      <c r="AE17" s="30"/>
    </row>
    <row r="18" spans="1:31" ht="60" customHeight="1">
      <c r="A18" s="495"/>
      <c r="B18" s="152"/>
      <c r="C18" s="152" t="s">
        <v>531</v>
      </c>
      <c r="D18" s="152">
        <v>1</v>
      </c>
      <c r="E18" s="120" t="s">
        <v>86</v>
      </c>
      <c r="F18" s="485"/>
      <c r="G18" s="153"/>
      <c r="H18" s="153" t="s">
        <v>530</v>
      </c>
      <c r="I18" s="153">
        <v>1</v>
      </c>
      <c r="J18" s="297" t="s">
        <v>86</v>
      </c>
      <c r="K18" s="301" t="s">
        <v>937</v>
      </c>
      <c r="L18" s="305" t="s">
        <v>938</v>
      </c>
      <c r="M18" s="484"/>
      <c r="N18" s="108"/>
      <c r="O18" s="133"/>
      <c r="P18" s="108"/>
      <c r="Q18" s="108"/>
      <c r="R18" s="485"/>
      <c r="S18" s="112"/>
      <c r="T18" s="112"/>
      <c r="U18" s="112"/>
      <c r="V18" s="253"/>
      <c r="W18" s="303"/>
      <c r="X18" s="307"/>
      <c r="Y18" s="484"/>
      <c r="Z18" s="108"/>
      <c r="AA18" s="133" t="s">
        <v>196</v>
      </c>
      <c r="AB18" s="108">
        <v>15</v>
      </c>
      <c r="AC18" s="108" t="s">
        <v>86</v>
      </c>
      <c r="AD18" s="314" t="s">
        <v>492</v>
      </c>
      <c r="AE18" s="30"/>
    </row>
    <row r="19" spans="1:31" ht="60" customHeight="1">
      <c r="A19" s="495"/>
      <c r="B19" s="180"/>
      <c r="C19" s="152" t="s">
        <v>525</v>
      </c>
      <c r="D19" s="152">
        <v>10</v>
      </c>
      <c r="E19" s="120" t="s">
        <v>86</v>
      </c>
      <c r="F19" s="485"/>
      <c r="G19" s="181"/>
      <c r="H19" s="165"/>
      <c r="I19" s="165"/>
      <c r="J19" s="298"/>
      <c r="K19" s="301" t="s">
        <v>939</v>
      </c>
      <c r="L19" s="305"/>
      <c r="M19" s="484"/>
      <c r="N19" s="108"/>
      <c r="O19" s="91"/>
      <c r="P19" s="91"/>
      <c r="Q19" s="108"/>
      <c r="R19" s="485"/>
      <c r="S19" s="112"/>
      <c r="T19" s="112"/>
      <c r="U19" s="112"/>
      <c r="V19" s="253"/>
      <c r="W19" s="303"/>
      <c r="X19" s="307"/>
      <c r="Y19" s="484"/>
      <c r="Z19" s="108"/>
      <c r="AA19" s="182"/>
      <c r="AB19" s="108"/>
      <c r="AC19" s="108"/>
      <c r="AD19" s="318"/>
      <c r="AE19" s="30"/>
    </row>
    <row r="20" spans="1:31" ht="60" customHeight="1">
      <c r="A20" s="495" t="s">
        <v>6</v>
      </c>
      <c r="B20" s="107" t="s">
        <v>21</v>
      </c>
      <c r="C20" s="108" t="s">
        <v>21</v>
      </c>
      <c r="D20" s="108">
        <v>70</v>
      </c>
      <c r="E20" s="108" t="s">
        <v>86</v>
      </c>
      <c r="F20" s="485" t="s">
        <v>6</v>
      </c>
      <c r="G20" s="171" t="s">
        <v>21</v>
      </c>
      <c r="H20" s="164" t="s">
        <v>21</v>
      </c>
      <c r="I20" s="164">
        <v>70</v>
      </c>
      <c r="J20" s="296" t="s">
        <v>86</v>
      </c>
      <c r="K20" s="301">
        <v>0.7</v>
      </c>
      <c r="L20" s="305">
        <v>0.7</v>
      </c>
      <c r="M20" s="484" t="s">
        <v>6</v>
      </c>
      <c r="N20" s="107" t="s">
        <v>21</v>
      </c>
      <c r="O20" s="108" t="s">
        <v>21</v>
      </c>
      <c r="P20" s="108">
        <v>70</v>
      </c>
      <c r="Q20" s="108" t="s">
        <v>86</v>
      </c>
      <c r="R20" s="485" t="s">
        <v>6</v>
      </c>
      <c r="S20" s="171" t="s">
        <v>21</v>
      </c>
      <c r="T20" s="164" t="s">
        <v>21</v>
      </c>
      <c r="U20" s="164">
        <v>70</v>
      </c>
      <c r="V20" s="296" t="s">
        <v>86</v>
      </c>
      <c r="W20" s="303">
        <v>0.7</v>
      </c>
      <c r="X20" s="307">
        <v>0.7</v>
      </c>
      <c r="Y20" s="484" t="s">
        <v>6</v>
      </c>
      <c r="Z20" s="171" t="s">
        <v>493</v>
      </c>
      <c r="AA20" s="163" t="s">
        <v>494</v>
      </c>
      <c r="AB20" s="108">
        <v>75</v>
      </c>
      <c r="AC20" s="108" t="s">
        <v>86</v>
      </c>
      <c r="AD20" s="315">
        <v>0.75</v>
      </c>
      <c r="AE20" s="29"/>
    </row>
    <row r="21" spans="1:31" ht="60" customHeight="1">
      <c r="A21" s="495"/>
      <c r="B21" s="163"/>
      <c r="C21" s="163" t="s">
        <v>271</v>
      </c>
      <c r="D21" s="163"/>
      <c r="E21" s="108" t="s">
        <v>86</v>
      </c>
      <c r="F21" s="485"/>
      <c r="G21" s="164"/>
      <c r="H21" s="164" t="s">
        <v>271</v>
      </c>
      <c r="I21" s="164"/>
      <c r="J21" s="296" t="s">
        <v>86</v>
      </c>
      <c r="K21" s="301"/>
      <c r="L21" s="305"/>
      <c r="M21" s="484"/>
      <c r="N21" s="163"/>
      <c r="O21" s="163" t="s">
        <v>116</v>
      </c>
      <c r="P21" s="163"/>
      <c r="Q21" s="108" t="s">
        <v>86</v>
      </c>
      <c r="R21" s="485"/>
      <c r="S21" s="164"/>
      <c r="T21" s="164" t="s">
        <v>116</v>
      </c>
      <c r="U21" s="164"/>
      <c r="V21" s="296" t="s">
        <v>86</v>
      </c>
      <c r="W21" s="303"/>
      <c r="X21" s="307"/>
      <c r="Y21" s="484"/>
      <c r="Z21" s="163"/>
      <c r="AA21" s="163" t="s">
        <v>495</v>
      </c>
      <c r="AB21" s="163"/>
      <c r="AC21" s="108" t="s">
        <v>86</v>
      </c>
      <c r="AD21" s="315"/>
      <c r="AE21" s="30"/>
    </row>
    <row r="22" spans="1:31" ht="60" customHeight="1">
      <c r="A22" s="495" t="s">
        <v>118</v>
      </c>
      <c r="B22" s="129" t="s">
        <v>498</v>
      </c>
      <c r="C22" s="183" t="s">
        <v>560</v>
      </c>
      <c r="D22" s="152">
        <v>15</v>
      </c>
      <c r="E22" s="152" t="s">
        <v>291</v>
      </c>
      <c r="F22" s="485" t="s">
        <v>118</v>
      </c>
      <c r="G22" s="184" t="s">
        <v>498</v>
      </c>
      <c r="H22" s="164" t="s">
        <v>560</v>
      </c>
      <c r="I22" s="153">
        <v>15</v>
      </c>
      <c r="J22" s="297" t="s">
        <v>291</v>
      </c>
      <c r="K22" s="301">
        <v>0.15</v>
      </c>
      <c r="L22" s="305">
        <v>0.15</v>
      </c>
      <c r="M22" s="486" t="s">
        <v>118</v>
      </c>
      <c r="N22" s="118" t="s">
        <v>469</v>
      </c>
      <c r="O22" s="123" t="s">
        <v>272</v>
      </c>
      <c r="P22" s="138">
        <v>20</v>
      </c>
      <c r="Q22" s="93" t="s">
        <v>363</v>
      </c>
      <c r="R22" s="485" t="s">
        <v>118</v>
      </c>
      <c r="S22" s="118" t="s">
        <v>469</v>
      </c>
      <c r="T22" s="139" t="s">
        <v>272</v>
      </c>
      <c r="U22" s="136">
        <v>20</v>
      </c>
      <c r="V22" s="273" t="s">
        <v>262</v>
      </c>
      <c r="W22" s="303" t="s">
        <v>952</v>
      </c>
      <c r="X22" s="307" t="s">
        <v>953</v>
      </c>
      <c r="Y22" s="484" t="s">
        <v>118</v>
      </c>
      <c r="Z22" s="184" t="s">
        <v>844</v>
      </c>
      <c r="AA22" s="186" t="s">
        <v>104</v>
      </c>
      <c r="AB22" s="186">
        <v>5</v>
      </c>
      <c r="AC22" s="186" t="s">
        <v>86</v>
      </c>
      <c r="AD22" s="319">
        <v>0.05</v>
      </c>
      <c r="AE22" s="29"/>
    </row>
    <row r="23" spans="1:31" ht="60" customHeight="1">
      <c r="A23" s="495" t="s">
        <v>118</v>
      </c>
      <c r="B23" s="179"/>
      <c r="C23" s="179" t="s">
        <v>499</v>
      </c>
      <c r="D23" s="179">
        <v>3</v>
      </c>
      <c r="E23" s="152" t="s">
        <v>291</v>
      </c>
      <c r="F23" s="485"/>
      <c r="G23" s="178"/>
      <c r="H23" s="178" t="s">
        <v>499</v>
      </c>
      <c r="I23" s="178">
        <v>3</v>
      </c>
      <c r="J23" s="297" t="s">
        <v>291</v>
      </c>
      <c r="K23" s="301">
        <v>0.03</v>
      </c>
      <c r="L23" s="305">
        <v>0.03</v>
      </c>
      <c r="M23" s="487"/>
      <c r="N23" s="123"/>
      <c r="O23" s="138" t="s">
        <v>474</v>
      </c>
      <c r="P23" s="138">
        <v>3</v>
      </c>
      <c r="Q23" s="93" t="s">
        <v>455</v>
      </c>
      <c r="R23" s="485"/>
      <c r="S23" s="139"/>
      <c r="T23" s="136" t="s">
        <v>474</v>
      </c>
      <c r="U23" s="136">
        <v>3</v>
      </c>
      <c r="V23" s="273" t="s">
        <v>262</v>
      </c>
      <c r="W23" s="303">
        <v>0.03</v>
      </c>
      <c r="X23" s="307">
        <v>0.03</v>
      </c>
      <c r="Y23" s="484" t="s">
        <v>118</v>
      </c>
      <c r="Z23" s="152"/>
      <c r="AA23" s="152" t="s">
        <v>227</v>
      </c>
      <c r="AB23" s="152">
        <v>30</v>
      </c>
      <c r="AC23" s="152" t="s">
        <v>86</v>
      </c>
      <c r="AD23" s="319">
        <v>0.3</v>
      </c>
      <c r="AE23" s="30"/>
    </row>
    <row r="24" spans="1:31" ht="60" customHeight="1">
      <c r="A24" s="495"/>
      <c r="B24" s="152"/>
      <c r="C24" s="179" t="s">
        <v>290</v>
      </c>
      <c r="D24" s="152">
        <v>1</v>
      </c>
      <c r="E24" s="152" t="s">
        <v>291</v>
      </c>
      <c r="F24" s="485"/>
      <c r="G24" s="153"/>
      <c r="H24" s="178" t="s">
        <v>290</v>
      </c>
      <c r="I24" s="153">
        <v>1</v>
      </c>
      <c r="J24" s="297" t="s">
        <v>291</v>
      </c>
      <c r="K24" s="301" t="s">
        <v>941</v>
      </c>
      <c r="L24" s="305" t="s">
        <v>941</v>
      </c>
      <c r="M24" s="488"/>
      <c r="N24" s="138"/>
      <c r="O24" s="138" t="s">
        <v>117</v>
      </c>
      <c r="P24" s="138">
        <v>5</v>
      </c>
      <c r="Q24" s="93" t="s">
        <v>476</v>
      </c>
      <c r="R24" s="485"/>
      <c r="S24" s="136"/>
      <c r="T24" s="136" t="s">
        <v>117</v>
      </c>
      <c r="U24" s="136">
        <v>5</v>
      </c>
      <c r="V24" s="273" t="s">
        <v>262</v>
      </c>
      <c r="W24" s="303">
        <v>0.05</v>
      </c>
      <c r="X24" s="307">
        <v>0.05</v>
      </c>
      <c r="Y24" s="484"/>
      <c r="Z24" s="152"/>
      <c r="AA24" s="93" t="s">
        <v>275</v>
      </c>
      <c r="AB24" s="152"/>
      <c r="AC24" s="152"/>
      <c r="AD24" s="319"/>
      <c r="AE24" s="30"/>
    </row>
    <row r="25" spans="1:31" ht="60" customHeight="1">
      <c r="A25" s="185"/>
      <c r="B25" s="152"/>
      <c r="C25" s="311"/>
      <c r="D25" s="311"/>
      <c r="E25" s="311"/>
      <c r="F25" s="187"/>
      <c r="G25" s="153"/>
      <c r="H25" s="178"/>
      <c r="I25" s="153"/>
      <c r="J25" s="297"/>
      <c r="K25" s="301"/>
      <c r="L25" s="305"/>
      <c r="M25" s="299"/>
      <c r="N25" s="138"/>
      <c r="O25" s="138" t="s">
        <v>123</v>
      </c>
      <c r="P25" s="138">
        <v>3</v>
      </c>
      <c r="Q25" s="93" t="s">
        <v>363</v>
      </c>
      <c r="R25" s="187"/>
      <c r="S25" s="136"/>
      <c r="T25" s="136" t="s">
        <v>123</v>
      </c>
      <c r="U25" s="136">
        <v>3</v>
      </c>
      <c r="V25" s="273" t="s">
        <v>262</v>
      </c>
      <c r="W25" s="303">
        <v>0.03</v>
      </c>
      <c r="X25" s="307">
        <v>0.03</v>
      </c>
      <c r="Y25" s="299"/>
      <c r="Z25" s="152"/>
      <c r="AA25" s="152"/>
      <c r="AB25" s="152"/>
      <c r="AC25" s="152"/>
      <c r="AD25" s="319"/>
      <c r="AE25" s="30"/>
    </row>
    <row r="26" spans="1:31" ht="60" customHeight="1">
      <c r="A26" s="185"/>
      <c r="B26" s="152"/>
      <c r="C26" s="311"/>
      <c r="D26" s="311"/>
      <c r="E26" s="311"/>
      <c r="F26" s="187"/>
      <c r="G26" s="153"/>
      <c r="H26" s="178"/>
      <c r="I26" s="153"/>
      <c r="J26" s="297"/>
      <c r="K26" s="301"/>
      <c r="L26" s="305"/>
      <c r="M26" s="299"/>
      <c r="N26" s="97"/>
      <c r="O26" s="138" t="s">
        <v>267</v>
      </c>
      <c r="P26" s="97">
        <v>2</v>
      </c>
      <c r="Q26" s="93" t="s">
        <v>363</v>
      </c>
      <c r="R26" s="187"/>
      <c r="S26" s="100"/>
      <c r="T26" s="136" t="s">
        <v>267</v>
      </c>
      <c r="U26" s="100">
        <v>2</v>
      </c>
      <c r="V26" s="273" t="s">
        <v>262</v>
      </c>
      <c r="W26" s="303">
        <v>0.02</v>
      </c>
      <c r="X26" s="307">
        <v>0.02</v>
      </c>
      <c r="Y26" s="299"/>
      <c r="Z26" s="152"/>
      <c r="AA26" s="152"/>
      <c r="AB26" s="152"/>
      <c r="AC26" s="152"/>
      <c r="AD26" s="319"/>
      <c r="AE26" s="30"/>
    </row>
    <row r="27" spans="1:31" ht="60" customHeight="1">
      <c r="A27" s="163" t="s">
        <v>22</v>
      </c>
      <c r="B27" s="163" t="s">
        <v>22</v>
      </c>
      <c r="C27" s="163" t="s">
        <v>22</v>
      </c>
      <c r="D27" s="163">
        <v>1</v>
      </c>
      <c r="E27" s="163" t="s">
        <v>127</v>
      </c>
      <c r="F27" s="164" t="s">
        <v>22</v>
      </c>
      <c r="G27" s="164" t="s">
        <v>22</v>
      </c>
      <c r="H27" s="164" t="s">
        <v>22</v>
      </c>
      <c r="I27" s="164">
        <v>1</v>
      </c>
      <c r="J27" s="296" t="s">
        <v>127</v>
      </c>
      <c r="K27" s="301"/>
      <c r="L27" s="305"/>
      <c r="M27" s="300" t="s">
        <v>48</v>
      </c>
      <c r="N27" s="163" t="s">
        <v>48</v>
      </c>
      <c r="O27" s="163" t="s">
        <v>48</v>
      </c>
      <c r="P27" s="163">
        <v>1</v>
      </c>
      <c r="Q27" s="163" t="s">
        <v>127</v>
      </c>
      <c r="R27" s="164" t="s">
        <v>48</v>
      </c>
      <c r="S27" s="164" t="s">
        <v>48</v>
      </c>
      <c r="T27" s="164" t="s">
        <v>48</v>
      </c>
      <c r="U27" s="164">
        <v>1</v>
      </c>
      <c r="V27" s="296" t="s">
        <v>127</v>
      </c>
      <c r="W27" s="303"/>
      <c r="X27" s="307"/>
      <c r="Y27" s="300"/>
      <c r="Z27" s="163"/>
      <c r="AA27" s="163"/>
      <c r="AB27" s="163"/>
      <c r="AC27" s="163"/>
      <c r="AD27" s="315"/>
      <c r="AE27" s="31"/>
    </row>
    <row r="28" spans="1:31" s="348" customFormat="1" ht="60.75" customHeight="1">
      <c r="A28" s="344"/>
      <c r="B28" s="344"/>
      <c r="C28" s="344"/>
      <c r="D28" s="344"/>
      <c r="E28" s="344"/>
      <c r="F28" s="344"/>
      <c r="G28" s="344"/>
      <c r="H28" s="344"/>
      <c r="I28" s="345"/>
      <c r="J28" s="345"/>
      <c r="K28" s="346">
        <f>K10+K11+K12+K20+K22+K23</f>
        <v>1.24</v>
      </c>
      <c r="L28" s="346">
        <f>L12+L20+L22+L23</f>
        <v>0.88</v>
      </c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>
        <f>W4+W8+W20+W23+W24+W25+W26</f>
        <v>1.03</v>
      </c>
      <c r="X28" s="345">
        <f>X4+X8+X20+X23+X24+X25+X26+X10</f>
        <v>1.33</v>
      </c>
      <c r="Y28" s="344"/>
      <c r="Z28" s="344"/>
      <c r="AA28" s="344"/>
      <c r="AB28" s="344"/>
      <c r="AC28" s="344"/>
      <c r="AD28" s="347">
        <f>AD11+AD12+AD13+AD17+AD20+AD22+AD23</f>
        <v>1.75</v>
      </c>
      <c r="AE28" s="344"/>
    </row>
  </sheetData>
  <mergeCells count="35">
    <mergeCell ref="A22:A24"/>
    <mergeCell ref="F22:F24"/>
    <mergeCell ref="A2:A8"/>
    <mergeCell ref="F2:F8"/>
    <mergeCell ref="A9:A14"/>
    <mergeCell ref="F9:F14"/>
    <mergeCell ref="A15:A19"/>
    <mergeCell ref="F15:F19"/>
    <mergeCell ref="A1:C1"/>
    <mergeCell ref="D1:E1"/>
    <mergeCell ref="F1:H1"/>
    <mergeCell ref="I1:J1"/>
    <mergeCell ref="A20:A21"/>
    <mergeCell ref="F20:F21"/>
    <mergeCell ref="Y1:AA1"/>
    <mergeCell ref="AB1:AC1"/>
    <mergeCell ref="M2:M8"/>
    <mergeCell ref="R2:R8"/>
    <mergeCell ref="Y2:Y8"/>
    <mergeCell ref="U1:V1"/>
    <mergeCell ref="R1:T1"/>
    <mergeCell ref="P1:Q1"/>
    <mergeCell ref="M1:O1"/>
    <mergeCell ref="M9:M14"/>
    <mergeCell ref="R9:R14"/>
    <mergeCell ref="Y9:Y14"/>
    <mergeCell ref="M15:M19"/>
    <mergeCell ref="R15:R19"/>
    <mergeCell ref="Y15:Y19"/>
    <mergeCell ref="M20:M21"/>
    <mergeCell ref="R20:R21"/>
    <mergeCell ref="Y20:Y21"/>
    <mergeCell ref="R22:R24"/>
    <mergeCell ref="Y22:Y24"/>
    <mergeCell ref="M22:M24"/>
  </mergeCells>
  <phoneticPr fontId="22" type="noConversion"/>
  <printOptions horizontalCentered="1" verticalCentered="1"/>
  <pageMargins left="0" right="0" top="0" bottom="0" header="0.31496062992125984" footer="0.31496062992125984"/>
  <pageSetup paperSize="9" scale="3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topLeftCell="A11" zoomScale="20" zoomScaleNormal="20" workbookViewId="0">
      <selection activeCell="T38" sqref="T38"/>
    </sheetView>
  </sheetViews>
  <sheetFormatPr defaultRowHeight="27.75"/>
  <cols>
    <col min="1" max="1" width="10.625" style="24" customWidth="1"/>
    <col min="2" max="2" width="21.375" style="24" customWidth="1"/>
    <col min="3" max="3" width="17.125" style="24" customWidth="1"/>
    <col min="4" max="6" width="10.625" style="24" customWidth="1"/>
    <col min="7" max="7" width="18.625" style="24" customWidth="1"/>
    <col min="8" max="8" width="18.125" style="24" customWidth="1"/>
    <col min="9" max="10" width="10.625" style="24" customWidth="1"/>
    <col min="11" max="11" width="17.875" style="24" hidden="1" customWidth="1"/>
    <col min="12" max="12" width="18.375" style="24" hidden="1" customWidth="1"/>
    <col min="13" max="13" width="10.625" style="24" customWidth="1"/>
    <col min="14" max="14" width="25.875" style="24" customWidth="1"/>
    <col min="15" max="15" width="22.25" style="24" customWidth="1"/>
    <col min="16" max="18" width="10.625" style="24" customWidth="1"/>
    <col min="19" max="19" width="17.625" style="24" customWidth="1"/>
    <col min="20" max="20" width="22.125" style="24" customWidth="1"/>
    <col min="21" max="22" width="10.625" style="24" customWidth="1"/>
    <col min="23" max="23" width="15.625" style="24" hidden="1" customWidth="1"/>
    <col min="24" max="24" width="15.875" style="24" hidden="1" customWidth="1"/>
    <col min="25" max="25" width="10.625" style="23" customWidth="1"/>
    <col min="26" max="26" width="21.625" style="23" customWidth="1"/>
    <col min="27" max="27" width="22.125" style="23" customWidth="1"/>
    <col min="28" max="29" width="10.625" style="23" customWidth="1"/>
    <col min="30" max="30" width="17.875" style="23" hidden="1" customWidth="1"/>
    <col min="31" max="31" width="10.625" style="23" customWidth="1"/>
    <col min="32" max="32" width="21.375" style="23" customWidth="1"/>
    <col min="33" max="33" width="23.75" style="23" customWidth="1"/>
    <col min="34" max="36" width="10.625" style="23" customWidth="1"/>
    <col min="37" max="37" width="18.75" style="23" customWidth="1"/>
    <col min="38" max="38" width="18.875" style="23" customWidth="1"/>
    <col min="39" max="40" width="10.625" style="23" customWidth="1"/>
    <col min="41" max="41" width="15.375" style="23" hidden="1" customWidth="1"/>
    <col min="42" max="42" width="15.625" style="327" hidden="1" customWidth="1"/>
    <col min="43" max="43" width="10.625" style="23" customWidth="1"/>
    <col min="44" max="44" width="18.75" style="23" customWidth="1"/>
    <col min="45" max="45" width="19.125" style="23" customWidth="1"/>
    <col min="46" max="48" width="10.625" style="23" customWidth="1"/>
    <col min="49" max="49" width="20.75" style="23" customWidth="1"/>
    <col min="50" max="50" width="20.125" style="23" customWidth="1"/>
    <col min="51" max="52" width="10.625" style="23" customWidth="1"/>
    <col min="53" max="53" width="15.875" style="334" hidden="1" customWidth="1"/>
    <col min="54" max="54" width="16.375" style="334" hidden="1" customWidth="1"/>
    <col min="55" max="55" width="9" style="22"/>
    <col min="56" max="56" width="9" style="8"/>
  </cols>
  <sheetData>
    <row r="1" spans="1:54" ht="60" customHeight="1">
      <c r="A1" s="471">
        <v>44011</v>
      </c>
      <c r="B1" s="471"/>
      <c r="C1" s="471"/>
      <c r="D1" s="472">
        <f>A1</f>
        <v>44011</v>
      </c>
      <c r="E1" s="472"/>
      <c r="F1" s="465">
        <f>A1</f>
        <v>44011</v>
      </c>
      <c r="G1" s="465"/>
      <c r="H1" s="465"/>
      <c r="I1" s="468">
        <f>D1</f>
        <v>44011</v>
      </c>
      <c r="J1" s="476"/>
      <c r="K1" s="255"/>
      <c r="L1" s="258"/>
      <c r="M1" s="470">
        <v>44012</v>
      </c>
      <c r="N1" s="471"/>
      <c r="O1" s="471"/>
      <c r="P1" s="472">
        <f>M1</f>
        <v>44012</v>
      </c>
      <c r="Q1" s="472"/>
      <c r="R1" s="465">
        <f>M1</f>
        <v>44012</v>
      </c>
      <c r="S1" s="465"/>
      <c r="T1" s="465"/>
      <c r="U1" s="468">
        <f>P1</f>
        <v>44012</v>
      </c>
      <c r="V1" s="476"/>
      <c r="W1" s="256"/>
      <c r="X1" s="259"/>
      <c r="Y1" s="470">
        <v>44013</v>
      </c>
      <c r="Z1" s="471"/>
      <c r="AA1" s="471"/>
      <c r="AB1" s="472">
        <f>Y1</f>
        <v>44013</v>
      </c>
      <c r="AC1" s="477"/>
      <c r="AD1" s="268"/>
      <c r="AE1" s="506">
        <v>44014</v>
      </c>
      <c r="AF1" s="507"/>
      <c r="AG1" s="507"/>
      <c r="AH1" s="508">
        <f>AE1</f>
        <v>44014</v>
      </c>
      <c r="AI1" s="508"/>
      <c r="AJ1" s="505">
        <f>AE1</f>
        <v>44014</v>
      </c>
      <c r="AK1" s="505"/>
      <c r="AL1" s="505"/>
      <c r="AM1" s="468">
        <f>AH1</f>
        <v>44014</v>
      </c>
      <c r="AN1" s="476"/>
      <c r="AO1" s="326"/>
      <c r="AP1" s="328"/>
      <c r="AQ1" s="506">
        <v>44015</v>
      </c>
      <c r="AR1" s="507"/>
      <c r="AS1" s="507"/>
      <c r="AT1" s="508">
        <f>AQ1</f>
        <v>44015</v>
      </c>
      <c r="AU1" s="508"/>
      <c r="AV1" s="505">
        <v>44015</v>
      </c>
      <c r="AW1" s="505"/>
      <c r="AX1" s="505"/>
      <c r="AY1" s="468">
        <f>AV1</f>
        <v>44015</v>
      </c>
      <c r="AZ1" s="468"/>
      <c r="BA1" s="330"/>
      <c r="BB1" s="331"/>
    </row>
    <row r="2" spans="1:54" ht="60" customHeight="1">
      <c r="A2" s="469" t="s">
        <v>3</v>
      </c>
      <c r="B2" s="143" t="s">
        <v>39</v>
      </c>
      <c r="C2" s="133" t="s">
        <v>85</v>
      </c>
      <c r="D2" s="108">
        <v>65</v>
      </c>
      <c r="E2" s="108" t="s">
        <v>86</v>
      </c>
      <c r="F2" s="467" t="s">
        <v>3</v>
      </c>
      <c r="G2" s="94" t="s">
        <v>39</v>
      </c>
      <c r="H2" s="100" t="s">
        <v>85</v>
      </c>
      <c r="I2" s="100">
        <v>65</v>
      </c>
      <c r="J2" s="243" t="s">
        <v>86</v>
      </c>
      <c r="K2" s="248" t="s">
        <v>555</v>
      </c>
      <c r="L2" s="251" t="s">
        <v>555</v>
      </c>
      <c r="M2" s="466" t="s">
        <v>3</v>
      </c>
      <c r="N2" s="189" t="s">
        <v>619</v>
      </c>
      <c r="O2" s="190" t="s">
        <v>620</v>
      </c>
      <c r="P2" s="128">
        <v>40</v>
      </c>
      <c r="Q2" s="108" t="s">
        <v>86</v>
      </c>
      <c r="R2" s="467" t="s">
        <v>3</v>
      </c>
      <c r="S2" s="189" t="s">
        <v>956</v>
      </c>
      <c r="T2" s="114" t="s">
        <v>620</v>
      </c>
      <c r="U2" s="191">
        <v>40</v>
      </c>
      <c r="V2" s="253" t="s">
        <v>86</v>
      </c>
      <c r="W2" s="256" t="s">
        <v>957</v>
      </c>
      <c r="X2" s="259" t="s">
        <v>957</v>
      </c>
      <c r="Y2" s="478" t="s">
        <v>3</v>
      </c>
      <c r="Z2" s="143" t="s">
        <v>37</v>
      </c>
      <c r="AA2" s="133" t="s">
        <v>85</v>
      </c>
      <c r="AB2" s="108">
        <v>65</v>
      </c>
      <c r="AC2" s="261" t="s">
        <v>86</v>
      </c>
      <c r="AD2" s="268" t="s">
        <v>555</v>
      </c>
      <c r="AE2" s="496" t="s">
        <v>621</v>
      </c>
      <c r="AF2" s="143" t="s">
        <v>622</v>
      </c>
      <c r="AG2" s="133" t="s">
        <v>85</v>
      </c>
      <c r="AH2" s="108">
        <v>65</v>
      </c>
      <c r="AI2" s="108" t="s">
        <v>86</v>
      </c>
      <c r="AJ2" s="499" t="s">
        <v>621</v>
      </c>
      <c r="AK2" s="143" t="s">
        <v>622</v>
      </c>
      <c r="AL2" s="111" t="s">
        <v>85</v>
      </c>
      <c r="AM2" s="112">
        <v>65</v>
      </c>
      <c r="AN2" s="253" t="s">
        <v>86</v>
      </c>
      <c r="AO2" s="248" t="s">
        <v>555</v>
      </c>
      <c r="AP2" s="328" t="s">
        <v>555</v>
      </c>
      <c r="AQ2" s="496" t="s">
        <v>621</v>
      </c>
      <c r="AR2" s="129" t="s">
        <v>55</v>
      </c>
      <c r="AS2" s="93" t="s">
        <v>85</v>
      </c>
      <c r="AT2" s="93">
        <v>65</v>
      </c>
      <c r="AU2" s="93" t="s">
        <v>86</v>
      </c>
      <c r="AV2" s="499" t="s">
        <v>621</v>
      </c>
      <c r="AW2" s="129" t="s">
        <v>55</v>
      </c>
      <c r="AX2" s="130" t="s">
        <v>85</v>
      </c>
      <c r="AY2" s="130">
        <v>65</v>
      </c>
      <c r="AZ2" s="130" t="s">
        <v>86</v>
      </c>
      <c r="BA2" s="332" t="s">
        <v>948</v>
      </c>
      <c r="BB2" s="332" t="s">
        <v>948</v>
      </c>
    </row>
    <row r="3" spans="1:54" ht="60" customHeight="1">
      <c r="A3" s="469"/>
      <c r="B3" s="133"/>
      <c r="C3" s="108" t="s">
        <v>130</v>
      </c>
      <c r="D3" s="108">
        <v>15</v>
      </c>
      <c r="E3" s="108" t="s">
        <v>86</v>
      </c>
      <c r="F3" s="467"/>
      <c r="G3" s="100"/>
      <c r="H3" s="100" t="s">
        <v>130</v>
      </c>
      <c r="I3" s="100">
        <v>15</v>
      </c>
      <c r="J3" s="243" t="s">
        <v>86</v>
      </c>
      <c r="K3" s="249" t="s">
        <v>559</v>
      </c>
      <c r="L3" s="252" t="s">
        <v>559</v>
      </c>
      <c r="M3" s="466"/>
      <c r="N3" s="190"/>
      <c r="O3" s="93" t="s">
        <v>114</v>
      </c>
      <c r="P3" s="93">
        <v>20</v>
      </c>
      <c r="Q3" s="99" t="s">
        <v>86</v>
      </c>
      <c r="R3" s="467"/>
      <c r="S3" s="114"/>
      <c r="T3" s="130" t="s">
        <v>114</v>
      </c>
      <c r="U3" s="130">
        <v>20</v>
      </c>
      <c r="V3" s="243" t="s">
        <v>86</v>
      </c>
      <c r="W3" s="256">
        <v>0.2</v>
      </c>
      <c r="X3" s="259">
        <v>0.2</v>
      </c>
      <c r="Y3" s="479"/>
      <c r="Z3" s="133"/>
      <c r="AA3" s="108" t="s">
        <v>129</v>
      </c>
      <c r="AB3" s="108">
        <v>15</v>
      </c>
      <c r="AC3" s="261" t="s">
        <v>86</v>
      </c>
      <c r="AD3" s="269" t="s">
        <v>559</v>
      </c>
      <c r="AE3" s="497"/>
      <c r="AF3" s="133"/>
      <c r="AG3" s="108" t="s">
        <v>623</v>
      </c>
      <c r="AH3" s="108">
        <v>15</v>
      </c>
      <c r="AI3" s="108" t="s">
        <v>86</v>
      </c>
      <c r="AJ3" s="500"/>
      <c r="AK3" s="111"/>
      <c r="AL3" s="112" t="s">
        <v>623</v>
      </c>
      <c r="AM3" s="112">
        <v>15</v>
      </c>
      <c r="AN3" s="253" t="s">
        <v>86</v>
      </c>
      <c r="AO3" s="249" t="s">
        <v>559</v>
      </c>
      <c r="AP3" s="295" t="s">
        <v>559</v>
      </c>
      <c r="AQ3" s="497"/>
      <c r="AR3" s="93"/>
      <c r="AS3" s="93" t="s">
        <v>181</v>
      </c>
      <c r="AT3" s="93">
        <v>15</v>
      </c>
      <c r="AU3" s="93" t="s">
        <v>86</v>
      </c>
      <c r="AV3" s="500"/>
      <c r="AW3" s="130"/>
      <c r="AX3" s="130" t="s">
        <v>181</v>
      </c>
      <c r="AY3" s="130">
        <v>15</v>
      </c>
      <c r="AZ3" s="130" t="s">
        <v>86</v>
      </c>
      <c r="BA3" s="332" t="s">
        <v>974</v>
      </c>
      <c r="BB3" s="332" t="s">
        <v>974</v>
      </c>
    </row>
    <row r="4" spans="1:54" ht="60" customHeight="1">
      <c r="A4" s="469"/>
      <c r="B4" s="99"/>
      <c r="C4" s="99"/>
      <c r="D4" s="99"/>
      <c r="E4" s="99"/>
      <c r="F4" s="467"/>
      <c r="G4" s="100"/>
      <c r="H4" s="100"/>
      <c r="I4" s="100"/>
      <c r="J4" s="243"/>
      <c r="K4" s="255"/>
      <c r="L4" s="258"/>
      <c r="M4" s="466"/>
      <c r="N4" s="93"/>
      <c r="O4" s="93" t="s">
        <v>811</v>
      </c>
      <c r="P4" s="93">
        <v>5</v>
      </c>
      <c r="Q4" s="99" t="s">
        <v>86</v>
      </c>
      <c r="R4" s="467"/>
      <c r="S4" s="130"/>
      <c r="T4" s="130" t="s">
        <v>811</v>
      </c>
      <c r="U4" s="130">
        <v>5</v>
      </c>
      <c r="V4" s="243" t="s">
        <v>86</v>
      </c>
      <c r="W4" s="256">
        <v>0.05</v>
      </c>
      <c r="X4" s="259">
        <v>0.05</v>
      </c>
      <c r="Y4" s="479"/>
      <c r="Z4" s="108"/>
      <c r="AA4" s="108"/>
      <c r="AB4" s="108"/>
      <c r="AC4" s="261"/>
      <c r="AD4" s="269"/>
      <c r="AE4" s="497"/>
      <c r="AF4" s="93"/>
      <c r="AG4" s="93"/>
      <c r="AH4" s="93"/>
      <c r="AI4" s="93"/>
      <c r="AJ4" s="500"/>
      <c r="AK4" s="130"/>
      <c r="AL4" s="130"/>
      <c r="AM4" s="130"/>
      <c r="AN4" s="273"/>
      <c r="AO4" s="266"/>
      <c r="AP4" s="278"/>
      <c r="AQ4" s="497"/>
      <c r="AR4" s="93"/>
      <c r="AS4" s="93"/>
      <c r="AT4" s="93"/>
      <c r="AU4" s="93"/>
      <c r="AV4" s="500"/>
      <c r="AW4" s="130"/>
      <c r="AX4" s="130"/>
      <c r="AY4" s="130"/>
      <c r="AZ4" s="130"/>
      <c r="BA4" s="332"/>
      <c r="BB4" s="332"/>
    </row>
    <row r="5" spans="1:54" ht="60" customHeight="1">
      <c r="A5" s="469"/>
      <c r="B5" s="99"/>
      <c r="C5" s="99"/>
      <c r="D5" s="99"/>
      <c r="E5" s="99"/>
      <c r="F5" s="467"/>
      <c r="G5" s="100"/>
      <c r="H5" s="100"/>
      <c r="I5" s="100"/>
      <c r="J5" s="243"/>
      <c r="K5" s="255"/>
      <c r="L5" s="258"/>
      <c r="M5" s="466"/>
      <c r="N5" s="93"/>
      <c r="O5" s="93" t="s">
        <v>624</v>
      </c>
      <c r="P5" s="93">
        <v>20</v>
      </c>
      <c r="Q5" s="99" t="s">
        <v>86</v>
      </c>
      <c r="R5" s="467"/>
      <c r="S5" s="130"/>
      <c r="T5" s="130" t="s">
        <v>624</v>
      </c>
      <c r="U5" s="130">
        <v>20</v>
      </c>
      <c r="V5" s="243" t="s">
        <v>86</v>
      </c>
      <c r="W5" s="256" t="s">
        <v>959</v>
      </c>
      <c r="X5" s="259" t="s">
        <v>959</v>
      </c>
      <c r="Y5" s="479"/>
      <c r="Z5" s="99"/>
      <c r="AA5" s="99"/>
      <c r="AB5" s="99"/>
      <c r="AC5" s="262"/>
      <c r="AD5" s="269"/>
      <c r="AE5" s="497"/>
      <c r="AF5" s="93"/>
      <c r="AG5" s="93"/>
      <c r="AH5" s="93"/>
      <c r="AI5" s="93"/>
      <c r="AJ5" s="500"/>
      <c r="AK5" s="130"/>
      <c r="AL5" s="130"/>
      <c r="AM5" s="130"/>
      <c r="AN5" s="273"/>
      <c r="AO5" s="266"/>
      <c r="AP5" s="278"/>
      <c r="AQ5" s="497"/>
      <c r="AR5" s="93"/>
      <c r="AS5" s="93"/>
      <c r="AT5" s="93"/>
      <c r="AU5" s="93"/>
      <c r="AV5" s="500"/>
      <c r="AW5" s="130"/>
      <c r="AX5" s="130"/>
      <c r="AY5" s="130"/>
      <c r="AZ5" s="130"/>
      <c r="BA5" s="332"/>
      <c r="BB5" s="332"/>
    </row>
    <row r="6" spans="1:54" ht="60" customHeight="1">
      <c r="A6" s="469"/>
      <c r="B6" s="99"/>
      <c r="C6" s="99"/>
      <c r="D6" s="99"/>
      <c r="E6" s="99"/>
      <c r="F6" s="467"/>
      <c r="G6" s="100"/>
      <c r="H6" s="100"/>
      <c r="I6" s="100"/>
      <c r="J6" s="243"/>
      <c r="K6" s="255"/>
      <c r="L6" s="258"/>
      <c r="M6" s="466"/>
      <c r="N6" s="93"/>
      <c r="O6" s="93" t="s">
        <v>625</v>
      </c>
      <c r="P6" s="93">
        <v>15</v>
      </c>
      <c r="Q6" s="99" t="s">
        <v>86</v>
      </c>
      <c r="R6" s="467"/>
      <c r="S6" s="130"/>
      <c r="T6" s="130" t="s">
        <v>625</v>
      </c>
      <c r="U6" s="130">
        <v>15</v>
      </c>
      <c r="V6" s="243" t="s">
        <v>86</v>
      </c>
      <c r="W6" s="256">
        <v>0.15</v>
      </c>
      <c r="X6" s="259">
        <v>0.15</v>
      </c>
      <c r="Y6" s="479"/>
      <c r="Z6" s="99"/>
      <c r="AA6" s="99"/>
      <c r="AB6" s="99"/>
      <c r="AC6" s="262"/>
      <c r="AD6" s="269"/>
      <c r="AE6" s="497"/>
      <c r="AF6" s="93"/>
      <c r="AG6" s="93"/>
      <c r="AH6" s="93"/>
      <c r="AI6" s="93"/>
      <c r="AJ6" s="500"/>
      <c r="AK6" s="130"/>
      <c r="AL6" s="130"/>
      <c r="AM6" s="130"/>
      <c r="AN6" s="273"/>
      <c r="AO6" s="266"/>
      <c r="AP6" s="278"/>
      <c r="AQ6" s="497"/>
      <c r="AR6" s="93"/>
      <c r="AS6" s="93"/>
      <c r="AT6" s="93"/>
      <c r="AU6" s="93"/>
      <c r="AV6" s="500"/>
      <c r="AW6" s="130"/>
      <c r="AX6" s="130"/>
      <c r="AY6" s="130"/>
      <c r="AZ6" s="130"/>
      <c r="BA6" s="332"/>
      <c r="BB6" s="332"/>
    </row>
    <row r="7" spans="1:54" ht="60" customHeight="1">
      <c r="A7" s="469"/>
      <c r="B7" s="99"/>
      <c r="C7" s="99"/>
      <c r="D7" s="99"/>
      <c r="E7" s="99"/>
      <c r="F7" s="467"/>
      <c r="G7" s="100"/>
      <c r="H7" s="100"/>
      <c r="I7" s="100"/>
      <c r="J7" s="243"/>
      <c r="K7" s="255"/>
      <c r="L7" s="258"/>
      <c r="M7" s="466"/>
      <c r="N7" s="93"/>
      <c r="O7" s="93" t="s">
        <v>810</v>
      </c>
      <c r="P7" s="93">
        <v>10</v>
      </c>
      <c r="Q7" s="99" t="s">
        <v>86</v>
      </c>
      <c r="R7" s="467"/>
      <c r="S7" s="130"/>
      <c r="T7" s="130" t="s">
        <v>810</v>
      </c>
      <c r="U7" s="130">
        <v>10</v>
      </c>
      <c r="V7" s="243" t="s">
        <v>86</v>
      </c>
      <c r="W7" s="256" t="s">
        <v>960</v>
      </c>
      <c r="X7" s="259" t="s">
        <v>960</v>
      </c>
      <c r="Y7" s="479"/>
      <c r="Z7" s="99"/>
      <c r="AA7" s="99"/>
      <c r="AB7" s="99"/>
      <c r="AC7" s="262"/>
      <c r="AD7" s="269"/>
      <c r="AE7" s="497"/>
      <c r="AF7" s="93"/>
      <c r="AG7" s="93"/>
      <c r="AH7" s="93"/>
      <c r="AI7" s="93"/>
      <c r="AJ7" s="500"/>
      <c r="AK7" s="130"/>
      <c r="AL7" s="130"/>
      <c r="AM7" s="130"/>
      <c r="AN7" s="273"/>
      <c r="AO7" s="266"/>
      <c r="AP7" s="278"/>
      <c r="AQ7" s="497"/>
      <c r="AR7" s="93"/>
      <c r="AS7" s="93"/>
      <c r="AT7" s="93"/>
      <c r="AU7" s="93"/>
      <c r="AV7" s="500"/>
      <c r="AW7" s="130"/>
      <c r="AX7" s="130"/>
      <c r="AY7" s="130"/>
      <c r="AZ7" s="130"/>
      <c r="BA7" s="332"/>
      <c r="BB7" s="332"/>
    </row>
    <row r="8" spans="1:54" ht="60" customHeight="1">
      <c r="A8" s="469"/>
      <c r="B8" s="99"/>
      <c r="C8" s="99"/>
      <c r="D8" s="99"/>
      <c r="E8" s="99"/>
      <c r="F8" s="467"/>
      <c r="G8" s="100"/>
      <c r="H8" s="100"/>
      <c r="I8" s="100"/>
      <c r="J8" s="243"/>
      <c r="K8" s="255"/>
      <c r="L8" s="258"/>
      <c r="M8" s="466"/>
      <c r="N8" s="93"/>
      <c r="O8" s="93" t="s">
        <v>809</v>
      </c>
      <c r="P8" s="93">
        <v>2</v>
      </c>
      <c r="Q8" s="99" t="s">
        <v>86</v>
      </c>
      <c r="R8" s="467"/>
      <c r="S8" s="130"/>
      <c r="T8" s="130" t="s">
        <v>809</v>
      </c>
      <c r="U8" s="130">
        <v>2</v>
      </c>
      <c r="V8" s="243" t="s">
        <v>86</v>
      </c>
      <c r="W8" s="256" t="s">
        <v>880</v>
      </c>
      <c r="X8" s="259" t="s">
        <v>880</v>
      </c>
      <c r="Y8" s="479"/>
      <c r="Z8" s="99"/>
      <c r="AA8" s="99"/>
      <c r="AB8" s="99"/>
      <c r="AC8" s="262"/>
      <c r="AD8" s="269"/>
      <c r="AE8" s="497"/>
      <c r="AF8" s="93"/>
      <c r="AG8" s="93"/>
      <c r="AH8" s="93"/>
      <c r="AI8" s="93"/>
      <c r="AJ8" s="500"/>
      <c r="AK8" s="130"/>
      <c r="AL8" s="130"/>
      <c r="AM8" s="130"/>
      <c r="AN8" s="273"/>
      <c r="AO8" s="266"/>
      <c r="AP8" s="278"/>
      <c r="AQ8" s="497"/>
      <c r="AR8" s="93"/>
      <c r="AS8" s="93"/>
      <c r="AT8" s="93"/>
      <c r="AU8" s="93"/>
      <c r="AV8" s="500"/>
      <c r="AW8" s="130"/>
      <c r="AX8" s="130"/>
      <c r="AY8" s="130"/>
      <c r="AZ8" s="130"/>
      <c r="BA8" s="332"/>
      <c r="BB8" s="332"/>
    </row>
    <row r="9" spans="1:54" ht="60" customHeight="1">
      <c r="A9" s="469"/>
      <c r="B9" s="99"/>
      <c r="C9" s="99"/>
      <c r="D9" s="99"/>
      <c r="E9" s="99"/>
      <c r="F9" s="467"/>
      <c r="G9" s="100"/>
      <c r="H9" s="100"/>
      <c r="I9" s="100"/>
      <c r="J9" s="243"/>
      <c r="K9" s="255"/>
      <c r="L9" s="258"/>
      <c r="M9" s="466"/>
      <c r="N9" s="93"/>
      <c r="O9" s="93" t="s">
        <v>626</v>
      </c>
      <c r="P9" s="93"/>
      <c r="Q9" s="99" t="s">
        <v>86</v>
      </c>
      <c r="R9" s="467"/>
      <c r="S9" s="130"/>
      <c r="T9" s="130" t="s">
        <v>626</v>
      </c>
      <c r="U9" s="130"/>
      <c r="V9" s="243" t="s">
        <v>86</v>
      </c>
      <c r="W9" s="256"/>
      <c r="X9" s="259"/>
      <c r="Y9" s="479"/>
      <c r="Z9" s="99"/>
      <c r="AA9" s="99"/>
      <c r="AB9" s="99"/>
      <c r="AC9" s="262"/>
      <c r="AD9" s="269"/>
      <c r="AE9" s="497"/>
      <c r="AF9" s="93"/>
      <c r="AG9" s="93"/>
      <c r="AH9" s="93"/>
      <c r="AI9" s="93"/>
      <c r="AJ9" s="500"/>
      <c r="AK9" s="130"/>
      <c r="AL9" s="130"/>
      <c r="AM9" s="130"/>
      <c r="AN9" s="273"/>
      <c r="AO9" s="266"/>
      <c r="AP9" s="278"/>
      <c r="AQ9" s="497"/>
      <c r="AR9" s="93"/>
      <c r="AS9" s="93"/>
      <c r="AT9" s="93"/>
      <c r="AU9" s="93"/>
      <c r="AV9" s="500"/>
      <c r="AW9" s="130"/>
      <c r="AX9" s="130"/>
      <c r="AY9" s="130"/>
      <c r="AZ9" s="130"/>
      <c r="BA9" s="332"/>
      <c r="BB9" s="332"/>
    </row>
    <row r="10" spans="1:54" ht="60" customHeight="1">
      <c r="A10" s="469"/>
      <c r="B10" s="99"/>
      <c r="C10" s="194"/>
      <c r="D10" s="103"/>
      <c r="E10" s="99"/>
      <c r="F10" s="467"/>
      <c r="G10" s="100"/>
      <c r="H10" s="100"/>
      <c r="I10" s="100"/>
      <c r="J10" s="243"/>
      <c r="K10" s="255"/>
      <c r="L10" s="258"/>
      <c r="M10" s="466"/>
      <c r="N10" s="93"/>
      <c r="O10" s="93" t="s">
        <v>149</v>
      </c>
      <c r="P10" s="93">
        <v>10</v>
      </c>
      <c r="Q10" s="99" t="s">
        <v>86</v>
      </c>
      <c r="R10" s="467"/>
      <c r="S10" s="130"/>
      <c r="T10" s="320"/>
      <c r="U10" s="320"/>
      <c r="V10" s="320"/>
      <c r="W10" s="256" t="s">
        <v>958</v>
      </c>
      <c r="X10" s="259"/>
      <c r="Y10" s="480"/>
      <c r="Z10" s="99"/>
      <c r="AA10" s="99"/>
      <c r="AB10" s="99"/>
      <c r="AC10" s="262"/>
      <c r="AD10" s="269"/>
      <c r="AE10" s="498"/>
      <c r="AF10" s="195"/>
      <c r="AG10" s="195"/>
      <c r="AH10" s="195"/>
      <c r="AI10" s="195"/>
      <c r="AJ10" s="501"/>
      <c r="AK10" s="212"/>
      <c r="AL10" s="212"/>
      <c r="AM10" s="212"/>
      <c r="AN10" s="325"/>
      <c r="AO10" s="323"/>
      <c r="AP10" s="329"/>
      <c r="AQ10" s="498"/>
      <c r="AR10" s="195"/>
      <c r="AS10" s="195"/>
      <c r="AT10" s="195"/>
      <c r="AU10" s="195"/>
      <c r="AV10" s="501"/>
      <c r="AW10" s="213"/>
      <c r="AX10" s="213"/>
      <c r="AY10" s="213"/>
      <c r="AZ10" s="213"/>
      <c r="BA10" s="333"/>
      <c r="BB10" s="332"/>
    </row>
    <row r="11" spans="1:54" ht="60" customHeight="1">
      <c r="A11" s="469" t="s">
        <v>4</v>
      </c>
      <c r="B11" s="137" t="s">
        <v>627</v>
      </c>
      <c r="C11" s="120" t="s">
        <v>628</v>
      </c>
      <c r="D11" s="120">
        <v>80</v>
      </c>
      <c r="E11" s="108" t="s">
        <v>86</v>
      </c>
      <c r="F11" s="467" t="s">
        <v>4</v>
      </c>
      <c r="G11" s="94" t="s">
        <v>80</v>
      </c>
      <c r="H11" s="117" t="s">
        <v>97</v>
      </c>
      <c r="I11" s="117">
        <v>10</v>
      </c>
      <c r="J11" s="243" t="s">
        <v>86</v>
      </c>
      <c r="K11" s="265" t="s">
        <v>954</v>
      </c>
      <c r="L11" s="294">
        <v>0.1</v>
      </c>
      <c r="M11" s="466" t="s">
        <v>4</v>
      </c>
      <c r="N11" s="107" t="s">
        <v>182</v>
      </c>
      <c r="O11" s="110" t="s">
        <v>858</v>
      </c>
      <c r="P11" s="108">
        <v>1</v>
      </c>
      <c r="Q11" s="108" t="s">
        <v>132</v>
      </c>
      <c r="R11" s="467" t="s">
        <v>4</v>
      </c>
      <c r="S11" s="94" t="s">
        <v>183</v>
      </c>
      <c r="T11" s="117" t="s">
        <v>961</v>
      </c>
      <c r="U11" s="117">
        <v>1</v>
      </c>
      <c r="V11" s="243" t="s">
        <v>132</v>
      </c>
      <c r="W11" s="256" t="s">
        <v>629</v>
      </c>
      <c r="X11" s="259" t="s">
        <v>630</v>
      </c>
      <c r="Y11" s="502" t="s">
        <v>4</v>
      </c>
      <c r="Z11" s="196" t="s">
        <v>631</v>
      </c>
      <c r="AA11" s="197" t="s">
        <v>632</v>
      </c>
      <c r="AB11" s="197">
        <v>50</v>
      </c>
      <c r="AC11" s="261" t="s">
        <v>86</v>
      </c>
      <c r="AD11" s="269" t="s">
        <v>926</v>
      </c>
      <c r="AE11" s="496" t="s">
        <v>861</v>
      </c>
      <c r="AF11" s="94" t="s">
        <v>859</v>
      </c>
      <c r="AG11" s="190" t="s">
        <v>634</v>
      </c>
      <c r="AH11" s="128">
        <v>70</v>
      </c>
      <c r="AI11" s="93" t="s">
        <v>635</v>
      </c>
      <c r="AJ11" s="499" t="s">
        <v>862</v>
      </c>
      <c r="AK11" s="94" t="s">
        <v>636</v>
      </c>
      <c r="AL11" s="130" t="s">
        <v>637</v>
      </c>
      <c r="AM11" s="130">
        <v>65</v>
      </c>
      <c r="AN11" s="273" t="s">
        <v>86</v>
      </c>
      <c r="AO11" s="266" t="s">
        <v>970</v>
      </c>
      <c r="AP11" s="278" t="s">
        <v>971</v>
      </c>
      <c r="AQ11" s="496" t="s">
        <v>633</v>
      </c>
      <c r="AR11" s="94" t="s">
        <v>638</v>
      </c>
      <c r="AS11" s="198" t="s">
        <v>639</v>
      </c>
      <c r="AT11" s="128">
        <v>30</v>
      </c>
      <c r="AU11" s="93" t="s">
        <v>86</v>
      </c>
      <c r="AV11" s="499" t="s">
        <v>633</v>
      </c>
      <c r="AW11" s="137" t="s">
        <v>283</v>
      </c>
      <c r="AX11" s="92" t="s">
        <v>284</v>
      </c>
      <c r="AY11" s="191">
        <v>80</v>
      </c>
      <c r="AZ11" s="130" t="s">
        <v>86</v>
      </c>
      <c r="BA11" s="333" t="s">
        <v>927</v>
      </c>
      <c r="BB11" s="332" t="s">
        <v>873</v>
      </c>
    </row>
    <row r="12" spans="1:54" ht="60" customHeight="1">
      <c r="A12" s="469"/>
      <c r="B12" s="98"/>
      <c r="C12" s="120" t="s">
        <v>640</v>
      </c>
      <c r="D12" s="120"/>
      <c r="E12" s="108" t="s">
        <v>86</v>
      </c>
      <c r="F12" s="467"/>
      <c r="G12" s="117"/>
      <c r="H12" s="117" t="s">
        <v>135</v>
      </c>
      <c r="I12" s="117">
        <v>10</v>
      </c>
      <c r="J12" s="243" t="s">
        <v>86</v>
      </c>
      <c r="K12" s="265"/>
      <c r="L12" s="258">
        <v>0.1</v>
      </c>
      <c r="M12" s="466"/>
      <c r="N12" s="108"/>
      <c r="O12" s="133"/>
      <c r="P12" s="108"/>
      <c r="Q12" s="108"/>
      <c r="R12" s="467"/>
      <c r="S12" s="117"/>
      <c r="T12" s="117" t="s">
        <v>108</v>
      </c>
      <c r="U12" s="117">
        <v>5</v>
      </c>
      <c r="V12" s="243" t="s">
        <v>86</v>
      </c>
      <c r="W12" s="256"/>
      <c r="X12" s="259">
        <v>0.5</v>
      </c>
      <c r="Y12" s="503"/>
      <c r="Z12" s="197"/>
      <c r="AA12" s="197" t="s">
        <v>641</v>
      </c>
      <c r="AB12" s="197">
        <v>30</v>
      </c>
      <c r="AC12" s="261" t="s">
        <v>86</v>
      </c>
      <c r="AD12" s="269" t="s">
        <v>927</v>
      </c>
      <c r="AE12" s="497"/>
      <c r="AF12" s="105"/>
      <c r="AG12" s="127" t="s">
        <v>279</v>
      </c>
      <c r="AH12" s="128">
        <v>15</v>
      </c>
      <c r="AI12" s="93" t="s">
        <v>86</v>
      </c>
      <c r="AJ12" s="500"/>
      <c r="AK12" s="100"/>
      <c r="AL12" s="199" t="s">
        <v>179</v>
      </c>
      <c r="AM12" s="191">
        <v>20</v>
      </c>
      <c r="AN12" s="273" t="s">
        <v>86</v>
      </c>
      <c r="AO12" s="266">
        <v>0.15</v>
      </c>
      <c r="AP12" s="278">
        <v>0.2</v>
      </c>
      <c r="AQ12" s="497"/>
      <c r="AR12" s="105"/>
      <c r="AS12" s="198" t="s">
        <v>92</v>
      </c>
      <c r="AT12" s="128">
        <v>50</v>
      </c>
      <c r="AU12" s="93" t="s">
        <v>86</v>
      </c>
      <c r="AV12" s="500"/>
      <c r="AW12" s="100"/>
      <c r="AX12" s="92" t="s">
        <v>285</v>
      </c>
      <c r="AY12" s="191">
        <v>10</v>
      </c>
      <c r="AZ12" s="130" t="s">
        <v>86</v>
      </c>
      <c r="BA12" s="333" t="s">
        <v>926</v>
      </c>
      <c r="BB12" s="332">
        <v>0.1</v>
      </c>
    </row>
    <row r="13" spans="1:54" ht="60" customHeight="1">
      <c r="A13" s="469"/>
      <c r="B13" s="120"/>
      <c r="C13" s="120" t="s">
        <v>642</v>
      </c>
      <c r="D13" s="120"/>
      <c r="E13" s="108" t="s">
        <v>86</v>
      </c>
      <c r="F13" s="467"/>
      <c r="G13" s="117"/>
      <c r="H13" s="100" t="s">
        <v>137</v>
      </c>
      <c r="I13" s="100">
        <v>10</v>
      </c>
      <c r="J13" s="243" t="s">
        <v>86</v>
      </c>
      <c r="K13" s="256"/>
      <c r="L13" s="258">
        <v>0.1</v>
      </c>
      <c r="M13" s="466"/>
      <c r="N13" s="99"/>
      <c r="O13" s="200"/>
      <c r="P13" s="103"/>
      <c r="Q13" s="99"/>
      <c r="R13" s="467"/>
      <c r="S13" s="117"/>
      <c r="T13" s="100" t="s">
        <v>187</v>
      </c>
      <c r="U13" s="100"/>
      <c r="V13" s="243"/>
      <c r="W13" s="256"/>
      <c r="X13" s="259"/>
      <c r="Y13" s="503"/>
      <c r="Z13" s="197"/>
      <c r="AA13" s="197" t="s">
        <v>268</v>
      </c>
      <c r="AB13" s="197">
        <v>20</v>
      </c>
      <c r="AC13" s="263" t="s">
        <v>86</v>
      </c>
      <c r="AD13" s="269" t="s">
        <v>968</v>
      </c>
      <c r="AE13" s="497"/>
      <c r="AF13" s="105"/>
      <c r="AG13" s="127" t="s">
        <v>643</v>
      </c>
      <c r="AH13" s="128">
        <v>10</v>
      </c>
      <c r="AI13" s="93" t="s">
        <v>86</v>
      </c>
      <c r="AJ13" s="500"/>
      <c r="AK13" s="100"/>
      <c r="AL13" s="199" t="s">
        <v>644</v>
      </c>
      <c r="AM13" s="191">
        <v>20</v>
      </c>
      <c r="AN13" s="273" t="s">
        <v>86</v>
      </c>
      <c r="AO13" s="266" t="s">
        <v>875</v>
      </c>
      <c r="AP13" s="278">
        <v>0.2</v>
      </c>
      <c r="AQ13" s="497"/>
      <c r="AR13" s="105"/>
      <c r="AS13" s="201" t="s">
        <v>219</v>
      </c>
      <c r="AT13" s="128">
        <v>25</v>
      </c>
      <c r="AU13" s="93" t="s">
        <v>86</v>
      </c>
      <c r="AV13" s="500"/>
      <c r="AW13" s="100"/>
      <c r="AX13" s="92" t="s">
        <v>286</v>
      </c>
      <c r="AY13" s="191">
        <v>10</v>
      </c>
      <c r="AZ13" s="130" t="s">
        <v>86</v>
      </c>
      <c r="BA13" s="333" t="s">
        <v>975</v>
      </c>
      <c r="BB13" s="332">
        <v>0.1</v>
      </c>
    </row>
    <row r="14" spans="1:54" ht="60" customHeight="1">
      <c r="A14" s="469"/>
      <c r="B14" s="138"/>
      <c r="C14" s="125" t="s">
        <v>645</v>
      </c>
      <c r="D14" s="138"/>
      <c r="E14" s="108" t="s">
        <v>86</v>
      </c>
      <c r="F14" s="467"/>
      <c r="G14" s="117"/>
      <c r="H14" s="117" t="s">
        <v>141</v>
      </c>
      <c r="I14" s="117">
        <v>10</v>
      </c>
      <c r="J14" s="243" t="s">
        <v>86</v>
      </c>
      <c r="K14" s="255"/>
      <c r="L14" s="258">
        <v>0.1</v>
      </c>
      <c r="M14" s="466"/>
      <c r="N14" s="99"/>
      <c r="O14" s="102"/>
      <c r="P14" s="103"/>
      <c r="Q14" s="99"/>
      <c r="R14" s="467"/>
      <c r="S14" s="100"/>
      <c r="T14" s="114"/>
      <c r="U14" s="101"/>
      <c r="V14" s="243"/>
      <c r="W14" s="256"/>
      <c r="X14" s="259"/>
      <c r="Y14" s="503"/>
      <c r="Z14" s="197"/>
      <c r="AA14" s="197" t="s">
        <v>103</v>
      </c>
      <c r="AB14" s="197">
        <v>10</v>
      </c>
      <c r="AC14" s="261" t="s">
        <v>86</v>
      </c>
      <c r="AD14" s="269">
        <v>0.1</v>
      </c>
      <c r="AE14" s="497"/>
      <c r="AF14" s="105"/>
      <c r="AG14" s="131" t="s">
        <v>646</v>
      </c>
      <c r="AH14" s="128">
        <v>20</v>
      </c>
      <c r="AI14" s="93" t="s">
        <v>86</v>
      </c>
      <c r="AJ14" s="500"/>
      <c r="AK14" s="100"/>
      <c r="AL14" s="199" t="s">
        <v>647</v>
      </c>
      <c r="AM14" s="191"/>
      <c r="AN14" s="273" t="s">
        <v>648</v>
      </c>
      <c r="AO14" s="266">
        <v>0.2</v>
      </c>
      <c r="AP14" s="278"/>
      <c r="AQ14" s="497"/>
      <c r="AR14" s="105"/>
      <c r="AS14" s="190" t="s">
        <v>821</v>
      </c>
      <c r="AT14" s="128">
        <v>1.5</v>
      </c>
      <c r="AU14" s="93" t="s">
        <v>86</v>
      </c>
      <c r="AV14" s="500"/>
      <c r="AW14" s="100"/>
      <c r="AX14" s="92" t="s">
        <v>104</v>
      </c>
      <c r="AY14" s="191">
        <v>10</v>
      </c>
      <c r="AZ14" s="130" t="s">
        <v>86</v>
      </c>
      <c r="BA14" s="332">
        <v>1.4999999999999999E-2</v>
      </c>
      <c r="BB14" s="332">
        <v>0.1</v>
      </c>
    </row>
    <row r="15" spans="1:54" ht="60" customHeight="1">
      <c r="A15" s="469"/>
      <c r="B15" s="108"/>
      <c r="C15" s="91"/>
      <c r="D15" s="108"/>
      <c r="E15" s="108"/>
      <c r="F15" s="467"/>
      <c r="G15" s="100"/>
      <c r="H15" s="114" t="s">
        <v>143</v>
      </c>
      <c r="I15" s="101">
        <v>30</v>
      </c>
      <c r="J15" s="243" t="s">
        <v>86</v>
      </c>
      <c r="K15" s="255"/>
      <c r="L15" s="258" t="s">
        <v>649</v>
      </c>
      <c r="M15" s="466"/>
      <c r="N15" s="202"/>
      <c r="O15" s="200"/>
      <c r="P15" s="103"/>
      <c r="Q15" s="99"/>
      <c r="R15" s="467"/>
      <c r="S15" s="100"/>
      <c r="T15" s="114"/>
      <c r="U15" s="101"/>
      <c r="V15" s="243"/>
      <c r="W15" s="256"/>
      <c r="X15" s="259"/>
      <c r="Y15" s="503"/>
      <c r="Z15" s="197"/>
      <c r="AA15" s="197" t="s">
        <v>815</v>
      </c>
      <c r="AB15" s="197">
        <v>2</v>
      </c>
      <c r="AC15" s="261" t="s">
        <v>86</v>
      </c>
      <c r="AD15" s="269">
        <v>0.02</v>
      </c>
      <c r="AE15" s="497"/>
      <c r="AF15" s="131"/>
      <c r="AG15" s="127" t="s">
        <v>647</v>
      </c>
      <c r="AH15" s="128"/>
      <c r="AI15" s="93" t="s">
        <v>648</v>
      </c>
      <c r="AJ15" s="500"/>
      <c r="AK15" s="132"/>
      <c r="AL15" s="132" t="s">
        <v>650</v>
      </c>
      <c r="AM15" s="191"/>
      <c r="AN15" s="273"/>
      <c r="AO15" s="266"/>
      <c r="AP15" s="278"/>
      <c r="AQ15" s="497"/>
      <c r="AR15" s="105"/>
      <c r="AS15" s="190" t="s">
        <v>822</v>
      </c>
      <c r="AT15" s="128">
        <v>1.5</v>
      </c>
      <c r="AU15" s="93" t="s">
        <v>86</v>
      </c>
      <c r="AV15" s="500"/>
      <c r="AW15" s="100"/>
      <c r="AX15" s="114"/>
      <c r="AY15" s="191"/>
      <c r="AZ15" s="130"/>
      <c r="BA15" s="332">
        <v>1.4999999999999999E-2</v>
      </c>
      <c r="BB15" s="332"/>
    </row>
    <row r="16" spans="1:54" ht="60" customHeight="1">
      <c r="A16" s="469"/>
      <c r="B16" s="108"/>
      <c r="C16" s="91"/>
      <c r="D16" s="108"/>
      <c r="E16" s="108"/>
      <c r="F16" s="467"/>
      <c r="G16" s="100"/>
      <c r="H16" s="100"/>
      <c r="I16" s="100"/>
      <c r="J16" s="243"/>
      <c r="K16" s="255"/>
      <c r="L16" s="258"/>
      <c r="M16" s="466"/>
      <c r="N16" s="202"/>
      <c r="O16" s="200"/>
      <c r="P16" s="103"/>
      <c r="Q16" s="99"/>
      <c r="R16" s="467"/>
      <c r="S16" s="100"/>
      <c r="T16" s="114"/>
      <c r="U16" s="101"/>
      <c r="V16" s="243"/>
      <c r="W16" s="256"/>
      <c r="X16" s="259"/>
      <c r="Y16" s="503"/>
      <c r="Z16" s="197"/>
      <c r="AA16" s="197" t="s">
        <v>816</v>
      </c>
      <c r="AB16" s="197">
        <v>3</v>
      </c>
      <c r="AC16" s="261" t="s">
        <v>86</v>
      </c>
      <c r="AD16" s="269" t="s">
        <v>969</v>
      </c>
      <c r="AE16" s="497"/>
      <c r="AF16" s="131"/>
      <c r="AG16" s="154" t="s">
        <v>90</v>
      </c>
      <c r="AH16" s="128"/>
      <c r="AI16" s="93"/>
      <c r="AJ16" s="500"/>
      <c r="AK16" s="100"/>
      <c r="AL16" s="114"/>
      <c r="AM16" s="191"/>
      <c r="AN16" s="273"/>
      <c r="AO16" s="266"/>
      <c r="AP16" s="278"/>
      <c r="AQ16" s="497"/>
      <c r="AR16" s="105"/>
      <c r="AS16" s="93" t="s">
        <v>288</v>
      </c>
      <c r="AT16" s="93">
        <v>2</v>
      </c>
      <c r="AU16" s="93" t="s">
        <v>819</v>
      </c>
      <c r="AV16" s="500"/>
      <c r="AW16" s="100"/>
      <c r="AX16" s="130"/>
      <c r="AY16" s="130"/>
      <c r="AZ16" s="130"/>
      <c r="BA16" s="332"/>
      <c r="BB16" s="332"/>
    </row>
    <row r="17" spans="1:54" ht="60" customHeight="1">
      <c r="A17" s="469"/>
      <c r="B17" s="99"/>
      <c r="C17" s="99"/>
      <c r="D17" s="99"/>
      <c r="E17" s="99"/>
      <c r="F17" s="467"/>
      <c r="G17" s="100"/>
      <c r="H17" s="100"/>
      <c r="I17" s="100"/>
      <c r="J17" s="243"/>
      <c r="K17" s="255"/>
      <c r="L17" s="258"/>
      <c r="M17" s="466"/>
      <c r="N17" s="202"/>
      <c r="O17" s="200"/>
      <c r="P17" s="103"/>
      <c r="Q17" s="99"/>
      <c r="R17" s="467"/>
      <c r="S17" s="100"/>
      <c r="T17" s="114"/>
      <c r="U17" s="101"/>
      <c r="V17" s="243"/>
      <c r="W17" s="256"/>
      <c r="X17" s="259"/>
      <c r="Y17" s="504"/>
      <c r="Z17" s="133"/>
      <c r="AA17" s="108"/>
      <c r="AB17" s="108"/>
      <c r="AC17" s="261" t="s">
        <v>86</v>
      </c>
      <c r="AD17" s="269"/>
      <c r="AE17" s="498"/>
      <c r="AF17" s="131"/>
      <c r="AG17" s="93" t="s">
        <v>651</v>
      </c>
      <c r="AH17" s="93"/>
      <c r="AI17" s="93"/>
      <c r="AJ17" s="501"/>
      <c r="AK17" s="100"/>
      <c r="AL17" s="114"/>
      <c r="AM17" s="191"/>
      <c r="AN17" s="273"/>
      <c r="AO17" s="266"/>
      <c r="AP17" s="278"/>
      <c r="AQ17" s="498"/>
      <c r="AR17" s="105"/>
      <c r="AS17" s="98" t="s">
        <v>818</v>
      </c>
      <c r="AT17" s="98">
        <v>5</v>
      </c>
      <c r="AU17" s="98" t="s">
        <v>820</v>
      </c>
      <c r="AV17" s="501"/>
      <c r="AW17" s="100"/>
      <c r="AX17" s="114"/>
      <c r="AY17" s="191"/>
      <c r="AZ17" s="130"/>
      <c r="BA17" s="332">
        <v>0.05</v>
      </c>
      <c r="BB17" s="332"/>
    </row>
    <row r="18" spans="1:54" ht="60" customHeight="1">
      <c r="A18" s="469" t="s">
        <v>5</v>
      </c>
      <c r="B18" s="107" t="s">
        <v>40</v>
      </c>
      <c r="C18" s="108" t="s">
        <v>147</v>
      </c>
      <c r="D18" s="108">
        <v>60</v>
      </c>
      <c r="E18" s="108" t="s">
        <v>86</v>
      </c>
      <c r="F18" s="467" t="s">
        <v>5</v>
      </c>
      <c r="G18" s="94" t="s">
        <v>1020</v>
      </c>
      <c r="H18" s="100" t="s">
        <v>148</v>
      </c>
      <c r="I18" s="100">
        <v>15</v>
      </c>
      <c r="J18" s="243" t="s">
        <v>86</v>
      </c>
      <c r="K18" s="266" t="s">
        <v>393</v>
      </c>
      <c r="L18" s="258" t="s">
        <v>652</v>
      </c>
      <c r="M18" s="466" t="s">
        <v>863</v>
      </c>
      <c r="N18" s="107" t="s">
        <v>194</v>
      </c>
      <c r="O18" s="108" t="s">
        <v>962</v>
      </c>
      <c r="P18" s="108">
        <v>1</v>
      </c>
      <c r="Q18" s="108" t="s">
        <v>94</v>
      </c>
      <c r="R18" s="467" t="s">
        <v>864</v>
      </c>
      <c r="S18" s="189" t="s">
        <v>194</v>
      </c>
      <c r="T18" s="100" t="s">
        <v>963</v>
      </c>
      <c r="U18" s="100">
        <v>1</v>
      </c>
      <c r="V18" s="243" t="s">
        <v>94</v>
      </c>
      <c r="W18" s="256" t="s">
        <v>964</v>
      </c>
      <c r="X18" s="259" t="s">
        <v>965</v>
      </c>
      <c r="Y18" s="478" t="s">
        <v>5</v>
      </c>
      <c r="Z18" s="107" t="s">
        <v>653</v>
      </c>
      <c r="AA18" s="203" t="s">
        <v>111</v>
      </c>
      <c r="AB18" s="203">
        <v>45</v>
      </c>
      <c r="AC18" s="261" t="s">
        <v>86</v>
      </c>
      <c r="AD18" s="269"/>
      <c r="AE18" s="496" t="s">
        <v>654</v>
      </c>
      <c r="AF18" s="118" t="s">
        <v>655</v>
      </c>
      <c r="AG18" s="123" t="s">
        <v>656</v>
      </c>
      <c r="AH18" s="138">
        <v>45</v>
      </c>
      <c r="AI18" s="93" t="s">
        <v>657</v>
      </c>
      <c r="AJ18" s="499" t="s">
        <v>654</v>
      </c>
      <c r="AK18" s="118" t="s">
        <v>655</v>
      </c>
      <c r="AL18" s="139" t="s">
        <v>656</v>
      </c>
      <c r="AM18" s="136">
        <v>45</v>
      </c>
      <c r="AN18" s="273" t="s">
        <v>657</v>
      </c>
      <c r="AO18" s="266" t="s">
        <v>972</v>
      </c>
      <c r="AP18" s="278" t="s">
        <v>972</v>
      </c>
      <c r="AQ18" s="496" t="s">
        <v>654</v>
      </c>
      <c r="AR18" s="129" t="s">
        <v>658</v>
      </c>
      <c r="AS18" s="93" t="s">
        <v>659</v>
      </c>
      <c r="AT18" s="93">
        <v>55</v>
      </c>
      <c r="AU18" s="93" t="s">
        <v>660</v>
      </c>
      <c r="AV18" s="499" t="s">
        <v>654</v>
      </c>
      <c r="AW18" s="129" t="s">
        <v>658</v>
      </c>
      <c r="AX18" s="130" t="s">
        <v>659</v>
      </c>
      <c r="AY18" s="130">
        <v>55</v>
      </c>
      <c r="AZ18" s="130" t="s">
        <v>660</v>
      </c>
      <c r="BA18" s="333" t="s">
        <v>976</v>
      </c>
      <c r="BB18" s="332" t="s">
        <v>977</v>
      </c>
    </row>
    <row r="19" spans="1:54" ht="60" customHeight="1">
      <c r="A19" s="469"/>
      <c r="B19" s="108"/>
      <c r="C19" s="108" t="s">
        <v>149</v>
      </c>
      <c r="D19" s="108">
        <v>5</v>
      </c>
      <c r="E19" s="108" t="s">
        <v>86</v>
      </c>
      <c r="F19" s="467"/>
      <c r="G19" s="100"/>
      <c r="H19" s="101" t="s">
        <v>119</v>
      </c>
      <c r="I19" s="100">
        <v>30</v>
      </c>
      <c r="J19" s="243" t="s">
        <v>86</v>
      </c>
      <c r="K19" s="266" t="s">
        <v>661</v>
      </c>
      <c r="L19" s="259">
        <v>0.3</v>
      </c>
      <c r="M19" s="466"/>
      <c r="N19" s="99"/>
      <c r="O19" s="99"/>
      <c r="P19" s="99"/>
      <c r="Q19" s="99"/>
      <c r="R19" s="467"/>
      <c r="S19" s="100"/>
      <c r="T19" s="100"/>
      <c r="U19" s="100"/>
      <c r="V19" s="243"/>
      <c r="W19" s="256"/>
      <c r="X19" s="259"/>
      <c r="Y19" s="479"/>
      <c r="Z19" s="108"/>
      <c r="AA19" s="205" t="s">
        <v>277</v>
      </c>
      <c r="AB19" s="210">
        <v>3</v>
      </c>
      <c r="AC19" s="261" t="s">
        <v>86</v>
      </c>
      <c r="AD19" s="269"/>
      <c r="AE19" s="497"/>
      <c r="AF19" s="138"/>
      <c r="AG19" s="140" t="s">
        <v>662</v>
      </c>
      <c r="AH19" s="138">
        <v>30</v>
      </c>
      <c r="AI19" s="93" t="s">
        <v>657</v>
      </c>
      <c r="AJ19" s="500"/>
      <c r="AK19" s="136"/>
      <c r="AL19" s="141" t="s">
        <v>662</v>
      </c>
      <c r="AM19" s="136">
        <v>30</v>
      </c>
      <c r="AN19" s="273" t="s">
        <v>657</v>
      </c>
      <c r="AO19" s="266" t="s">
        <v>973</v>
      </c>
      <c r="AP19" s="278" t="s">
        <v>973</v>
      </c>
      <c r="AQ19" s="497"/>
      <c r="AR19" s="93"/>
      <c r="AS19" s="93" t="s">
        <v>663</v>
      </c>
      <c r="AT19" s="93">
        <v>7</v>
      </c>
      <c r="AU19" s="93" t="s">
        <v>86</v>
      </c>
      <c r="AV19" s="500"/>
      <c r="AW19" s="130"/>
      <c r="AX19" s="130" t="s">
        <v>663</v>
      </c>
      <c r="AY19" s="130">
        <v>7</v>
      </c>
      <c r="AZ19" s="130" t="s">
        <v>86</v>
      </c>
      <c r="BA19" s="333">
        <v>7.0000000000000007E-2</v>
      </c>
      <c r="BB19" s="332">
        <v>7.0000000000000007E-2</v>
      </c>
    </row>
    <row r="20" spans="1:54" ht="60" customHeight="1">
      <c r="A20" s="469"/>
      <c r="B20" s="108"/>
      <c r="C20" s="91" t="s">
        <v>814</v>
      </c>
      <c r="D20" s="91">
        <v>2</v>
      </c>
      <c r="E20" s="108" t="s">
        <v>86</v>
      </c>
      <c r="F20" s="467"/>
      <c r="G20" s="100"/>
      <c r="H20" s="100" t="s">
        <v>123</v>
      </c>
      <c r="I20" s="100">
        <v>5</v>
      </c>
      <c r="J20" s="243" t="s">
        <v>86</v>
      </c>
      <c r="K20" s="266">
        <v>0.02</v>
      </c>
      <c r="L20" s="258">
        <v>0.05</v>
      </c>
      <c r="M20" s="466"/>
      <c r="N20" s="99"/>
      <c r="O20" s="99"/>
      <c r="P20" s="99"/>
      <c r="Q20" s="99"/>
      <c r="R20" s="467"/>
      <c r="S20" s="100"/>
      <c r="T20" s="100"/>
      <c r="U20" s="100"/>
      <c r="V20" s="243"/>
      <c r="W20" s="256"/>
      <c r="X20" s="259"/>
      <c r="Y20" s="479"/>
      <c r="Z20" s="108"/>
      <c r="AA20" s="203" t="s">
        <v>278</v>
      </c>
      <c r="AB20" s="204"/>
      <c r="AC20" s="261" t="s">
        <v>86</v>
      </c>
      <c r="AD20" s="269"/>
      <c r="AE20" s="497"/>
      <c r="AF20" s="138"/>
      <c r="AG20" s="138" t="s">
        <v>89</v>
      </c>
      <c r="AH20" s="138">
        <v>5</v>
      </c>
      <c r="AI20" s="93" t="s">
        <v>566</v>
      </c>
      <c r="AJ20" s="500"/>
      <c r="AK20" s="136"/>
      <c r="AL20" s="136" t="s">
        <v>89</v>
      </c>
      <c r="AM20" s="136">
        <v>5</v>
      </c>
      <c r="AN20" s="273" t="s">
        <v>566</v>
      </c>
      <c r="AO20" s="266">
        <v>0.05</v>
      </c>
      <c r="AP20" s="278">
        <v>0.05</v>
      </c>
      <c r="AQ20" s="497"/>
      <c r="AR20" s="93"/>
      <c r="AS20" s="93" t="s">
        <v>280</v>
      </c>
      <c r="AT20" s="93">
        <v>8</v>
      </c>
      <c r="AU20" s="93" t="s">
        <v>86</v>
      </c>
      <c r="AV20" s="500"/>
      <c r="AW20" s="130"/>
      <c r="AX20" s="130" t="s">
        <v>280</v>
      </c>
      <c r="AY20" s="130">
        <v>8</v>
      </c>
      <c r="AZ20" s="130" t="s">
        <v>86</v>
      </c>
      <c r="BA20" s="332">
        <v>0.08</v>
      </c>
      <c r="BB20" s="332">
        <v>0.08</v>
      </c>
    </row>
    <row r="21" spans="1:54" ht="60" customHeight="1">
      <c r="A21" s="469"/>
      <c r="B21" s="91"/>
      <c r="C21" s="108" t="s">
        <v>667</v>
      </c>
      <c r="D21" s="108">
        <v>10</v>
      </c>
      <c r="E21" s="108" t="s">
        <v>86</v>
      </c>
      <c r="F21" s="467"/>
      <c r="G21" s="100"/>
      <c r="H21" s="100" t="s">
        <v>152</v>
      </c>
      <c r="I21" s="100">
        <v>5</v>
      </c>
      <c r="J21" s="243" t="s">
        <v>86</v>
      </c>
      <c r="K21" s="266">
        <v>0.1</v>
      </c>
      <c r="L21" s="258" t="s">
        <v>664</v>
      </c>
      <c r="M21" s="466"/>
      <c r="N21" s="99"/>
      <c r="O21" s="108"/>
      <c r="P21" s="108"/>
      <c r="Q21" s="99"/>
      <c r="R21" s="467"/>
      <c r="S21" s="100"/>
      <c r="T21" s="112"/>
      <c r="U21" s="112"/>
      <c r="V21" s="243"/>
      <c r="W21" s="256"/>
      <c r="X21" s="259"/>
      <c r="Y21" s="479"/>
      <c r="Z21" s="108"/>
      <c r="AA21" s="133" t="s">
        <v>872</v>
      </c>
      <c r="AB21" s="108"/>
      <c r="AC21" s="261" t="s">
        <v>86</v>
      </c>
      <c r="AD21" s="271"/>
      <c r="AE21" s="497"/>
      <c r="AF21" s="97"/>
      <c r="AG21" s="138" t="s">
        <v>144</v>
      </c>
      <c r="AH21" s="125"/>
      <c r="AI21" s="93" t="s">
        <v>566</v>
      </c>
      <c r="AJ21" s="500"/>
      <c r="AK21" s="100"/>
      <c r="AL21" s="136" t="s">
        <v>144</v>
      </c>
      <c r="AM21" s="92"/>
      <c r="AN21" s="273" t="s">
        <v>566</v>
      </c>
      <c r="AO21" s="266"/>
      <c r="AP21" s="278"/>
      <c r="AQ21" s="497"/>
      <c r="AR21" s="93"/>
      <c r="AS21" s="93" t="s">
        <v>665</v>
      </c>
      <c r="AT21" s="93">
        <v>10</v>
      </c>
      <c r="AU21" s="93" t="s">
        <v>605</v>
      </c>
      <c r="AV21" s="500"/>
      <c r="AW21" s="130"/>
      <c r="AX21" s="130" t="s">
        <v>665</v>
      </c>
      <c r="AY21" s="130">
        <v>10</v>
      </c>
      <c r="AZ21" s="130" t="s">
        <v>605</v>
      </c>
      <c r="BA21" s="332">
        <v>0.1</v>
      </c>
      <c r="BB21" s="332">
        <v>0.1</v>
      </c>
    </row>
    <row r="22" spans="1:54" ht="60" customHeight="1">
      <c r="A22" s="469"/>
      <c r="B22" s="108"/>
      <c r="C22" s="108" t="s">
        <v>860</v>
      </c>
      <c r="D22" s="98"/>
      <c r="E22" s="98"/>
      <c r="F22" s="467"/>
      <c r="G22" s="100"/>
      <c r="H22" s="100" t="s">
        <v>153</v>
      </c>
      <c r="I22" s="100">
        <v>1</v>
      </c>
      <c r="J22" s="243" t="s">
        <v>86</v>
      </c>
      <c r="K22" s="249"/>
      <c r="L22" s="258">
        <v>0.01</v>
      </c>
      <c r="M22" s="466"/>
      <c r="N22" s="206"/>
      <c r="O22" s="99"/>
      <c r="P22" s="99"/>
      <c r="Q22" s="99"/>
      <c r="R22" s="467"/>
      <c r="S22" s="117"/>
      <c r="T22" s="100"/>
      <c r="U22" s="100"/>
      <c r="V22" s="243"/>
      <c r="W22" s="256"/>
      <c r="X22" s="259"/>
      <c r="Y22" s="479"/>
      <c r="Z22" s="108"/>
      <c r="AA22" s="182"/>
      <c r="AB22" s="108"/>
      <c r="AC22" s="290"/>
      <c r="AD22" s="269"/>
      <c r="AE22" s="497"/>
      <c r="AF22" s="97"/>
      <c r="AG22" s="96" t="s">
        <v>666</v>
      </c>
      <c r="AH22" s="97"/>
      <c r="AI22" s="93" t="s">
        <v>566</v>
      </c>
      <c r="AJ22" s="500"/>
      <c r="AK22" s="100"/>
      <c r="AL22" s="101" t="s">
        <v>666</v>
      </c>
      <c r="AM22" s="100"/>
      <c r="AN22" s="273" t="s">
        <v>566</v>
      </c>
      <c r="AO22" s="266"/>
      <c r="AP22" s="278"/>
      <c r="AQ22" s="497"/>
      <c r="AR22" s="93"/>
      <c r="AS22" s="93" t="s">
        <v>617</v>
      </c>
      <c r="AT22" s="93"/>
      <c r="AU22" s="93"/>
      <c r="AV22" s="500"/>
      <c r="AW22" s="130"/>
      <c r="AX22" s="130"/>
      <c r="AY22" s="130"/>
      <c r="AZ22" s="130"/>
      <c r="BA22" s="332"/>
      <c r="BB22" s="332"/>
    </row>
    <row r="23" spans="1:54" ht="60" customHeight="1">
      <c r="A23" s="469"/>
      <c r="B23" s="98"/>
      <c r="C23" s="91" t="s">
        <v>813</v>
      </c>
      <c r="D23" s="91"/>
      <c r="E23" s="108" t="s">
        <v>86</v>
      </c>
      <c r="F23" s="467"/>
      <c r="G23" s="100"/>
      <c r="H23" s="100"/>
      <c r="I23" s="100"/>
      <c r="J23" s="243"/>
      <c r="K23" s="249"/>
      <c r="L23" s="258"/>
      <c r="M23" s="466"/>
      <c r="N23" s="99"/>
      <c r="O23" s="99"/>
      <c r="P23" s="99"/>
      <c r="Q23" s="99"/>
      <c r="R23" s="467"/>
      <c r="S23" s="100"/>
      <c r="T23" s="100"/>
      <c r="U23" s="100"/>
      <c r="V23" s="243"/>
      <c r="W23" s="256"/>
      <c r="X23" s="259"/>
      <c r="Y23" s="480"/>
      <c r="Z23" s="207"/>
      <c r="AA23" s="207"/>
      <c r="AB23" s="207"/>
      <c r="AC23" s="321"/>
      <c r="AD23" s="269"/>
      <c r="AE23" s="498"/>
      <c r="AF23" s="135"/>
      <c r="AG23" s="135"/>
      <c r="AH23" s="93"/>
      <c r="AI23" s="93"/>
      <c r="AJ23" s="501"/>
      <c r="AK23" s="136"/>
      <c r="AL23" s="136"/>
      <c r="AM23" s="130"/>
      <c r="AN23" s="273"/>
      <c r="AO23" s="266"/>
      <c r="AP23" s="278"/>
      <c r="AQ23" s="498"/>
      <c r="AR23" s="93"/>
      <c r="AS23" s="93"/>
      <c r="AT23" s="93"/>
      <c r="AU23" s="93"/>
      <c r="AV23" s="501"/>
      <c r="AW23" s="130"/>
      <c r="AX23" s="130"/>
      <c r="AY23" s="130"/>
      <c r="AZ23" s="130"/>
      <c r="BA23" s="332"/>
      <c r="BB23" s="332"/>
    </row>
    <row r="24" spans="1:54" ht="60" customHeight="1">
      <c r="A24" s="469" t="s">
        <v>6</v>
      </c>
      <c r="B24" s="94" t="s">
        <v>668</v>
      </c>
      <c r="C24" s="99" t="s">
        <v>668</v>
      </c>
      <c r="D24" s="108">
        <v>70</v>
      </c>
      <c r="E24" s="108" t="s">
        <v>86</v>
      </c>
      <c r="F24" s="467" t="s">
        <v>6</v>
      </c>
      <c r="G24" s="94" t="s">
        <v>668</v>
      </c>
      <c r="H24" s="100" t="s">
        <v>668</v>
      </c>
      <c r="I24" s="100">
        <v>70</v>
      </c>
      <c r="J24" s="243" t="s">
        <v>86</v>
      </c>
      <c r="K24" s="255">
        <v>0.7</v>
      </c>
      <c r="L24" s="259">
        <v>0.7</v>
      </c>
      <c r="M24" s="466" t="s">
        <v>6</v>
      </c>
      <c r="N24" s="107" t="s">
        <v>21</v>
      </c>
      <c r="O24" s="108" t="s">
        <v>21</v>
      </c>
      <c r="P24" s="108">
        <v>70</v>
      </c>
      <c r="Q24" s="108" t="s">
        <v>86</v>
      </c>
      <c r="R24" s="467" t="s">
        <v>6</v>
      </c>
      <c r="S24" s="94" t="s">
        <v>21</v>
      </c>
      <c r="T24" s="100" t="s">
        <v>21</v>
      </c>
      <c r="U24" s="100">
        <v>70</v>
      </c>
      <c r="V24" s="243" t="s">
        <v>86</v>
      </c>
      <c r="W24" s="256">
        <v>0.7</v>
      </c>
      <c r="X24" s="259">
        <v>0.7</v>
      </c>
      <c r="Y24" s="478" t="s">
        <v>6</v>
      </c>
      <c r="Z24" s="107" t="s">
        <v>669</v>
      </c>
      <c r="AA24" s="108" t="s">
        <v>670</v>
      </c>
      <c r="AB24" s="108">
        <v>70</v>
      </c>
      <c r="AC24" s="261" t="s">
        <v>86</v>
      </c>
      <c r="AD24" s="269">
        <v>0.01</v>
      </c>
      <c r="AE24" s="496" t="s">
        <v>671</v>
      </c>
      <c r="AF24" s="129" t="s">
        <v>672</v>
      </c>
      <c r="AG24" s="93" t="s">
        <v>673</v>
      </c>
      <c r="AH24" s="93">
        <v>70</v>
      </c>
      <c r="AI24" s="93" t="s">
        <v>86</v>
      </c>
      <c r="AJ24" s="499" t="s">
        <v>671</v>
      </c>
      <c r="AK24" s="129" t="s">
        <v>672</v>
      </c>
      <c r="AL24" s="130" t="s">
        <v>673</v>
      </c>
      <c r="AM24" s="130">
        <v>70</v>
      </c>
      <c r="AN24" s="273" t="s">
        <v>86</v>
      </c>
      <c r="AO24" s="266">
        <v>0.7</v>
      </c>
      <c r="AP24" s="278">
        <v>0.7</v>
      </c>
      <c r="AQ24" s="496" t="s">
        <v>671</v>
      </c>
      <c r="AR24" s="129" t="s">
        <v>672</v>
      </c>
      <c r="AS24" s="93" t="s">
        <v>673</v>
      </c>
      <c r="AT24" s="93">
        <v>70</v>
      </c>
      <c r="AU24" s="93" t="s">
        <v>86</v>
      </c>
      <c r="AV24" s="499" t="s">
        <v>671</v>
      </c>
      <c r="AW24" s="129" t="s">
        <v>672</v>
      </c>
      <c r="AX24" s="130" t="s">
        <v>673</v>
      </c>
      <c r="AY24" s="130">
        <v>70</v>
      </c>
      <c r="AZ24" s="130" t="s">
        <v>86</v>
      </c>
      <c r="BA24" s="332">
        <v>0.7</v>
      </c>
      <c r="BB24" s="332">
        <v>0.7</v>
      </c>
    </row>
    <row r="25" spans="1:54" ht="60" customHeight="1">
      <c r="A25" s="469"/>
      <c r="B25" s="99"/>
      <c r="C25" s="99" t="s">
        <v>116</v>
      </c>
      <c r="D25" s="99"/>
      <c r="E25" s="108" t="s">
        <v>86</v>
      </c>
      <c r="F25" s="467"/>
      <c r="G25" s="100"/>
      <c r="H25" s="100" t="s">
        <v>116</v>
      </c>
      <c r="I25" s="100"/>
      <c r="J25" s="243" t="s">
        <v>86</v>
      </c>
      <c r="K25" s="255"/>
      <c r="L25" s="259"/>
      <c r="M25" s="466"/>
      <c r="N25" s="99"/>
      <c r="O25" s="99" t="s">
        <v>845</v>
      </c>
      <c r="P25" s="99"/>
      <c r="Q25" s="108" t="s">
        <v>86</v>
      </c>
      <c r="R25" s="467"/>
      <c r="S25" s="100"/>
      <c r="T25" s="100"/>
      <c r="U25" s="100"/>
      <c r="V25" s="243" t="s">
        <v>86</v>
      </c>
      <c r="W25" s="256"/>
      <c r="X25" s="259"/>
      <c r="Y25" s="480"/>
      <c r="Z25" s="99"/>
      <c r="AA25" s="99" t="s">
        <v>845</v>
      </c>
      <c r="AB25" s="99"/>
      <c r="AC25" s="261" t="s">
        <v>86</v>
      </c>
      <c r="AD25" s="269"/>
      <c r="AE25" s="498"/>
      <c r="AF25" s="93"/>
      <c r="AG25" s="93" t="s">
        <v>495</v>
      </c>
      <c r="AH25" s="93"/>
      <c r="AI25" s="93"/>
      <c r="AJ25" s="501"/>
      <c r="AK25" s="130"/>
      <c r="AL25" s="130"/>
      <c r="AM25" s="130"/>
      <c r="AN25" s="273"/>
      <c r="AO25" s="266"/>
      <c r="AP25" s="278"/>
      <c r="AQ25" s="498"/>
      <c r="AR25" s="93"/>
      <c r="AS25" s="93" t="s">
        <v>675</v>
      </c>
      <c r="AT25" s="93"/>
      <c r="AU25" s="93"/>
      <c r="AV25" s="501"/>
      <c r="AW25" s="130"/>
      <c r="AX25" s="130" t="s">
        <v>675</v>
      </c>
      <c r="AY25" s="130"/>
      <c r="AZ25" s="130"/>
      <c r="BA25" s="332"/>
      <c r="BB25" s="332"/>
    </row>
    <row r="26" spans="1:54" ht="60" customHeight="1">
      <c r="A26" s="469" t="s">
        <v>118</v>
      </c>
      <c r="B26" s="137" t="s">
        <v>676</v>
      </c>
      <c r="C26" s="124" t="s">
        <v>677</v>
      </c>
      <c r="D26" s="124">
        <v>3</v>
      </c>
      <c r="E26" s="93" t="s">
        <v>605</v>
      </c>
      <c r="F26" s="467" t="s">
        <v>118</v>
      </c>
      <c r="G26" s="137" t="s">
        <v>676</v>
      </c>
      <c r="H26" s="112" t="s">
        <v>677</v>
      </c>
      <c r="I26" s="112">
        <v>3</v>
      </c>
      <c r="J26" s="273" t="s">
        <v>605</v>
      </c>
      <c r="K26" s="255" t="s">
        <v>955</v>
      </c>
      <c r="L26" s="259" t="s">
        <v>955</v>
      </c>
      <c r="M26" s="466" t="s">
        <v>118</v>
      </c>
      <c r="N26" s="129" t="s">
        <v>678</v>
      </c>
      <c r="O26" s="105" t="s">
        <v>679</v>
      </c>
      <c r="P26" s="93">
        <v>7</v>
      </c>
      <c r="Q26" s="93" t="s">
        <v>86</v>
      </c>
      <c r="R26" s="467" t="s">
        <v>118</v>
      </c>
      <c r="S26" s="129" t="s">
        <v>678</v>
      </c>
      <c r="T26" s="100" t="s">
        <v>679</v>
      </c>
      <c r="U26" s="130">
        <v>7</v>
      </c>
      <c r="V26" s="243" t="s">
        <v>86</v>
      </c>
      <c r="W26" s="256" t="s">
        <v>966</v>
      </c>
      <c r="X26" s="259" t="s">
        <v>966</v>
      </c>
      <c r="Y26" s="478" t="s">
        <v>118</v>
      </c>
      <c r="Z26" s="107" t="s">
        <v>680</v>
      </c>
      <c r="AA26" s="124" t="s">
        <v>276</v>
      </c>
      <c r="AB26" s="124">
        <v>25</v>
      </c>
      <c r="AC26" s="291" t="s">
        <v>86</v>
      </c>
      <c r="AD26" s="288">
        <v>0.25</v>
      </c>
      <c r="AE26" s="496" t="s">
        <v>681</v>
      </c>
      <c r="AF26" s="189" t="s">
        <v>682</v>
      </c>
      <c r="AG26" s="190" t="s">
        <v>683</v>
      </c>
      <c r="AH26" s="128">
        <v>30</v>
      </c>
      <c r="AI26" s="93" t="s">
        <v>86</v>
      </c>
      <c r="AJ26" s="499" t="s">
        <v>681</v>
      </c>
      <c r="AK26" s="129" t="s">
        <v>281</v>
      </c>
      <c r="AL26" s="130" t="s">
        <v>289</v>
      </c>
      <c r="AM26" s="130">
        <v>30</v>
      </c>
      <c r="AN26" s="273" t="s">
        <v>86</v>
      </c>
      <c r="AO26" s="266">
        <v>0.3</v>
      </c>
      <c r="AP26" s="278">
        <v>0.3</v>
      </c>
      <c r="AQ26" s="496" t="s">
        <v>681</v>
      </c>
      <c r="AR26" s="129" t="s">
        <v>684</v>
      </c>
      <c r="AS26" s="203" t="s">
        <v>198</v>
      </c>
      <c r="AT26" s="203">
        <v>15</v>
      </c>
      <c r="AU26" s="93" t="s">
        <v>86</v>
      </c>
      <c r="AV26" s="499" t="s">
        <v>681</v>
      </c>
      <c r="AW26" s="129" t="s">
        <v>684</v>
      </c>
      <c r="AX26" s="208" t="s">
        <v>198</v>
      </c>
      <c r="AY26" s="208">
        <v>15</v>
      </c>
      <c r="AZ26" s="130" t="s">
        <v>86</v>
      </c>
      <c r="BA26" s="106" t="s">
        <v>978</v>
      </c>
      <c r="BB26" s="106" t="s">
        <v>978</v>
      </c>
    </row>
    <row r="27" spans="1:54" ht="60" customHeight="1">
      <c r="A27" s="469" t="s">
        <v>118</v>
      </c>
      <c r="B27" s="151"/>
      <c r="C27" s="151" t="s">
        <v>685</v>
      </c>
      <c r="D27" s="151">
        <v>5</v>
      </c>
      <c r="E27" s="93" t="s">
        <v>605</v>
      </c>
      <c r="F27" s="467"/>
      <c r="G27" s="209"/>
      <c r="H27" s="209" t="s">
        <v>685</v>
      </c>
      <c r="I27" s="209">
        <v>5</v>
      </c>
      <c r="J27" s="273" t="s">
        <v>605</v>
      </c>
      <c r="K27" s="256">
        <v>0.05</v>
      </c>
      <c r="L27" s="259">
        <v>0.05</v>
      </c>
      <c r="M27" s="466" t="s">
        <v>118</v>
      </c>
      <c r="N27" s="135"/>
      <c r="O27" s="135" t="s">
        <v>177</v>
      </c>
      <c r="P27" s="135">
        <v>10</v>
      </c>
      <c r="Q27" s="93" t="s">
        <v>86</v>
      </c>
      <c r="R27" s="467"/>
      <c r="S27" s="136"/>
      <c r="T27" s="136" t="s">
        <v>177</v>
      </c>
      <c r="U27" s="136">
        <v>10</v>
      </c>
      <c r="V27" s="243" t="s">
        <v>86</v>
      </c>
      <c r="W27" s="256" t="s">
        <v>910</v>
      </c>
      <c r="X27" s="259" t="s">
        <v>910</v>
      </c>
      <c r="Y27" s="479"/>
      <c r="Z27" s="151"/>
      <c r="AA27" s="151" t="s">
        <v>686</v>
      </c>
      <c r="AB27" s="151">
        <v>5</v>
      </c>
      <c r="AC27" s="291" t="s">
        <v>86</v>
      </c>
      <c r="AD27" s="271">
        <v>0.5</v>
      </c>
      <c r="AE27" s="497"/>
      <c r="AF27" s="131"/>
      <c r="AG27" s="131" t="s">
        <v>687</v>
      </c>
      <c r="AH27" s="128">
        <v>5</v>
      </c>
      <c r="AI27" s="93" t="s">
        <v>86</v>
      </c>
      <c r="AJ27" s="500"/>
      <c r="AK27" s="130"/>
      <c r="AL27" s="130" t="s">
        <v>282</v>
      </c>
      <c r="AM27" s="130">
        <v>5</v>
      </c>
      <c r="AN27" s="273" t="s">
        <v>86</v>
      </c>
      <c r="AO27" s="266">
        <v>0.05</v>
      </c>
      <c r="AP27" s="278">
        <v>0.05</v>
      </c>
      <c r="AQ27" s="497"/>
      <c r="AR27" s="93"/>
      <c r="AS27" s="210" t="s">
        <v>159</v>
      </c>
      <c r="AT27" s="210">
        <v>5</v>
      </c>
      <c r="AU27" s="93" t="s">
        <v>86</v>
      </c>
      <c r="AV27" s="500"/>
      <c r="AW27" s="130"/>
      <c r="AX27" s="211" t="s">
        <v>159</v>
      </c>
      <c r="AY27" s="211">
        <v>5</v>
      </c>
      <c r="AZ27" s="130" t="s">
        <v>86</v>
      </c>
      <c r="BA27" s="106" t="s">
        <v>979</v>
      </c>
      <c r="BB27" s="106" t="s">
        <v>979</v>
      </c>
    </row>
    <row r="28" spans="1:54" ht="60" customHeight="1">
      <c r="A28" s="469"/>
      <c r="B28" s="97"/>
      <c r="C28" s="97" t="s">
        <v>607</v>
      </c>
      <c r="D28" s="97">
        <v>3</v>
      </c>
      <c r="E28" s="93" t="s">
        <v>688</v>
      </c>
      <c r="F28" s="467"/>
      <c r="G28" s="100"/>
      <c r="H28" s="100" t="s">
        <v>607</v>
      </c>
      <c r="I28" s="100">
        <v>3</v>
      </c>
      <c r="J28" s="273" t="s">
        <v>688</v>
      </c>
      <c r="K28" s="255">
        <v>0.03</v>
      </c>
      <c r="L28" s="258">
        <v>0.03</v>
      </c>
      <c r="M28" s="466"/>
      <c r="N28" s="93"/>
      <c r="O28" s="135" t="s">
        <v>114</v>
      </c>
      <c r="P28" s="93">
        <v>5</v>
      </c>
      <c r="Q28" s="93" t="s">
        <v>86</v>
      </c>
      <c r="R28" s="467"/>
      <c r="S28" s="130"/>
      <c r="T28" s="136" t="s">
        <v>689</v>
      </c>
      <c r="U28" s="136">
        <v>5</v>
      </c>
      <c r="V28" s="243" t="s">
        <v>86</v>
      </c>
      <c r="W28" s="256">
        <v>0.05</v>
      </c>
      <c r="X28" s="259">
        <v>0.05</v>
      </c>
      <c r="Y28" s="479"/>
      <c r="Z28" s="131"/>
      <c r="AA28" s="131" t="s">
        <v>817</v>
      </c>
      <c r="AB28" s="128"/>
      <c r="AC28" s="291" t="s">
        <v>86</v>
      </c>
      <c r="AD28" s="269"/>
      <c r="AE28" s="497"/>
      <c r="AF28" s="93"/>
      <c r="AG28" s="93"/>
      <c r="AH28" s="93"/>
      <c r="AI28" s="93"/>
      <c r="AJ28" s="500"/>
      <c r="AK28" s="130"/>
      <c r="AL28" s="130"/>
      <c r="AM28" s="130"/>
      <c r="AN28" s="273"/>
      <c r="AO28" s="266"/>
      <c r="AP28" s="278"/>
      <c r="AQ28" s="497"/>
      <c r="AR28" s="93"/>
      <c r="AS28" s="93"/>
      <c r="AT28" s="93"/>
      <c r="AU28" s="93"/>
      <c r="AV28" s="500"/>
      <c r="AW28" s="130"/>
      <c r="AX28" s="130"/>
      <c r="AY28" s="130"/>
      <c r="AZ28" s="130"/>
    </row>
    <row r="29" spans="1:54" ht="60" customHeight="1">
      <c r="A29" s="469"/>
      <c r="B29" s="93"/>
      <c r="C29" s="93"/>
      <c r="D29" s="93"/>
      <c r="E29" s="93"/>
      <c r="F29" s="467"/>
      <c r="G29" s="100"/>
      <c r="H29" s="100"/>
      <c r="I29" s="100"/>
      <c r="J29" s="243"/>
      <c r="K29" s="255"/>
      <c r="L29" s="258"/>
      <c r="M29" s="466"/>
      <c r="N29" s="135"/>
      <c r="O29" s="135" t="s">
        <v>689</v>
      </c>
      <c r="P29" s="135">
        <v>5</v>
      </c>
      <c r="Q29" s="93" t="s">
        <v>86</v>
      </c>
      <c r="R29" s="467"/>
      <c r="S29" s="136"/>
      <c r="T29" s="136" t="s">
        <v>690</v>
      </c>
      <c r="U29" s="130">
        <v>3</v>
      </c>
      <c r="V29" s="243" t="s">
        <v>86</v>
      </c>
      <c r="W29" s="256">
        <v>0.05</v>
      </c>
      <c r="X29" s="259" t="s">
        <v>967</v>
      </c>
      <c r="Y29" s="479"/>
      <c r="Z29" s="99"/>
      <c r="AA29" s="99"/>
      <c r="AB29" s="99"/>
      <c r="AC29" s="262"/>
      <c r="AD29" s="269"/>
      <c r="AE29" s="497"/>
      <c r="AF29" s="93"/>
      <c r="AG29" s="93"/>
      <c r="AH29" s="93"/>
      <c r="AI29" s="93"/>
      <c r="AJ29" s="500"/>
      <c r="AK29" s="130"/>
      <c r="AL29" s="130"/>
      <c r="AM29" s="130"/>
      <c r="AN29" s="273"/>
      <c r="AO29" s="266"/>
      <c r="AP29" s="278"/>
      <c r="AQ29" s="497"/>
      <c r="AR29" s="93"/>
      <c r="AS29" s="93"/>
      <c r="AT29" s="93"/>
      <c r="AU29" s="93"/>
      <c r="AV29" s="500"/>
      <c r="AW29" s="130"/>
      <c r="AX29" s="130"/>
      <c r="AY29" s="130"/>
      <c r="AZ29" s="130"/>
    </row>
    <row r="30" spans="1:54" ht="60" customHeight="1">
      <c r="A30" s="469"/>
      <c r="B30" s="103"/>
      <c r="C30" s="103"/>
      <c r="D30" s="103"/>
      <c r="E30" s="99"/>
      <c r="F30" s="467"/>
      <c r="G30" s="100"/>
      <c r="H30" s="100"/>
      <c r="I30" s="100"/>
      <c r="J30" s="243"/>
      <c r="K30" s="255"/>
      <c r="L30" s="258"/>
      <c r="M30" s="466"/>
      <c r="N30" s="93"/>
      <c r="O30" s="135" t="s">
        <v>690</v>
      </c>
      <c r="P30" s="93">
        <v>3</v>
      </c>
      <c r="Q30" s="93" t="s">
        <v>86</v>
      </c>
      <c r="R30" s="467"/>
      <c r="S30" s="130"/>
      <c r="T30" s="92"/>
      <c r="U30" s="92"/>
      <c r="V30" s="287"/>
      <c r="W30" s="256" t="s">
        <v>892</v>
      </c>
      <c r="X30" s="259"/>
      <c r="Y30" s="480"/>
      <c r="Z30" s="99"/>
      <c r="AA30" s="99"/>
      <c r="AB30" s="99"/>
      <c r="AC30" s="262"/>
      <c r="AD30" s="269"/>
      <c r="AE30" s="498"/>
      <c r="AF30" s="93"/>
      <c r="AG30" s="93"/>
      <c r="AH30" s="93"/>
      <c r="AI30" s="93"/>
      <c r="AJ30" s="501"/>
      <c r="AK30" s="130"/>
      <c r="AL30" s="130"/>
      <c r="AM30" s="130"/>
      <c r="AN30" s="273"/>
      <c r="AO30" s="266"/>
      <c r="AP30" s="278"/>
      <c r="AQ30" s="498"/>
      <c r="AR30" s="93"/>
      <c r="AS30" s="93"/>
      <c r="AT30" s="93"/>
      <c r="AU30" s="93"/>
      <c r="AV30" s="501"/>
      <c r="AW30" s="130"/>
      <c r="AX30" s="130"/>
      <c r="AY30" s="130"/>
      <c r="AZ30" s="130"/>
    </row>
    <row r="31" spans="1:54" ht="60" customHeight="1">
      <c r="A31" s="99" t="s">
        <v>22</v>
      </c>
      <c r="B31" s="99" t="s">
        <v>22</v>
      </c>
      <c r="C31" s="99" t="s">
        <v>22</v>
      </c>
      <c r="D31" s="99">
        <v>1</v>
      </c>
      <c r="E31" s="99" t="s">
        <v>127</v>
      </c>
      <c r="F31" s="100" t="s">
        <v>22</v>
      </c>
      <c r="G31" s="100" t="s">
        <v>22</v>
      </c>
      <c r="H31" s="100" t="s">
        <v>22</v>
      </c>
      <c r="I31" s="100">
        <v>1</v>
      </c>
      <c r="J31" s="243" t="s">
        <v>127</v>
      </c>
      <c r="K31" s="255"/>
      <c r="L31" s="258"/>
      <c r="M31" s="246" t="s">
        <v>22</v>
      </c>
      <c r="N31" s="99" t="s">
        <v>22</v>
      </c>
      <c r="O31" s="99" t="s">
        <v>22</v>
      </c>
      <c r="P31" s="99">
        <v>1</v>
      </c>
      <c r="Q31" s="99" t="s">
        <v>127</v>
      </c>
      <c r="R31" s="100" t="s">
        <v>22</v>
      </c>
      <c r="S31" s="100" t="s">
        <v>22</v>
      </c>
      <c r="T31" s="100" t="s">
        <v>22</v>
      </c>
      <c r="U31" s="100">
        <v>1</v>
      </c>
      <c r="V31" s="243" t="s">
        <v>127</v>
      </c>
      <c r="W31" s="256"/>
      <c r="X31" s="259"/>
      <c r="Y31" s="246"/>
      <c r="Z31" s="99"/>
      <c r="AA31" s="99"/>
      <c r="AB31" s="99"/>
      <c r="AC31" s="262"/>
      <c r="AD31" s="324"/>
      <c r="AE31" s="322" t="s">
        <v>691</v>
      </c>
      <c r="AF31" s="93" t="s">
        <v>22</v>
      </c>
      <c r="AG31" s="93" t="s">
        <v>22</v>
      </c>
      <c r="AH31" s="93">
        <v>1</v>
      </c>
      <c r="AI31" s="93" t="s">
        <v>127</v>
      </c>
      <c r="AJ31" s="130" t="s">
        <v>22</v>
      </c>
      <c r="AK31" s="130" t="s">
        <v>22</v>
      </c>
      <c r="AL31" s="130" t="s">
        <v>22</v>
      </c>
      <c r="AM31" s="130">
        <v>1</v>
      </c>
      <c r="AN31" s="273" t="s">
        <v>127</v>
      </c>
      <c r="AO31" s="266"/>
      <c r="AP31" s="278"/>
      <c r="AQ31" s="322" t="s">
        <v>691</v>
      </c>
      <c r="AR31" s="93" t="s">
        <v>22</v>
      </c>
      <c r="AS31" s="93" t="s">
        <v>22</v>
      </c>
      <c r="AT31" s="93">
        <v>1</v>
      </c>
      <c r="AU31" s="93" t="s">
        <v>127</v>
      </c>
      <c r="AV31" s="130" t="s">
        <v>691</v>
      </c>
      <c r="AW31" s="130" t="s">
        <v>22</v>
      </c>
      <c r="AX31" s="130" t="s">
        <v>22</v>
      </c>
      <c r="AY31" s="130">
        <v>1</v>
      </c>
      <c r="AZ31" s="130" t="s">
        <v>127</v>
      </c>
    </row>
    <row r="32" spans="1:54">
      <c r="K32" s="24">
        <f>K20+K21+K24+K27+K28</f>
        <v>0.9</v>
      </c>
      <c r="L32" s="24">
        <f>L11+L12+L13+L14+L19+L20+L22+L24+L27+L28</f>
        <v>1.54</v>
      </c>
      <c r="W32" s="24">
        <f>W3+W4+W6+W24+W28+W29</f>
        <v>1.2000000000000002</v>
      </c>
      <c r="X32" s="24">
        <f>X3+X4+X6+X24+X28+X12</f>
        <v>1.6500000000000001</v>
      </c>
      <c r="AD32" s="23">
        <f>AD14+AD15+AD24+AD26+AD27</f>
        <v>0.88</v>
      </c>
      <c r="AO32" s="23">
        <f>AO12+AO14+AO20+AO24+AO26+AO27</f>
        <v>1.45</v>
      </c>
      <c r="AP32" s="327">
        <f>AP12+AP13+AP24+AP26+AP27+AP20</f>
        <v>1.5000000000000002</v>
      </c>
      <c r="BA32" s="334">
        <f>BA14+BA15+BA17+BA19+BA20+BA21+BA24</f>
        <v>1.03</v>
      </c>
      <c r="BB32" s="334">
        <f>BB14+BB15+BB17+BB19+BB20+BB21+BB24+BB13+BB12</f>
        <v>1.25</v>
      </c>
    </row>
  </sheetData>
  <mergeCells count="63">
    <mergeCell ref="A1:C1"/>
    <mergeCell ref="D1:E1"/>
    <mergeCell ref="F1:H1"/>
    <mergeCell ref="I1:J1"/>
    <mergeCell ref="A2:A10"/>
    <mergeCell ref="F2:F10"/>
    <mergeCell ref="A11:A17"/>
    <mergeCell ref="F11:F17"/>
    <mergeCell ref="A18:A23"/>
    <mergeCell ref="F18:F23"/>
    <mergeCell ref="A24:A25"/>
    <mergeCell ref="F24:F25"/>
    <mergeCell ref="M24:M25"/>
    <mergeCell ref="R24:R25"/>
    <mergeCell ref="M26:M30"/>
    <mergeCell ref="R26:R30"/>
    <mergeCell ref="A26:A30"/>
    <mergeCell ref="F26:F30"/>
    <mergeCell ref="Y1:AA1"/>
    <mergeCell ref="AB1:AC1"/>
    <mergeCell ref="M18:M23"/>
    <mergeCell ref="R18:R23"/>
    <mergeCell ref="M1:O1"/>
    <mergeCell ref="P1:Q1"/>
    <mergeCell ref="R1:T1"/>
    <mergeCell ref="U1:V1"/>
    <mergeCell ref="M2:M10"/>
    <mergeCell ref="R2:R10"/>
    <mergeCell ref="M11:M17"/>
    <mergeCell ref="R11:R17"/>
    <mergeCell ref="AV1:AX1"/>
    <mergeCell ref="AY1:AZ1"/>
    <mergeCell ref="AQ1:AS1"/>
    <mergeCell ref="AT1:AU1"/>
    <mergeCell ref="AE1:AG1"/>
    <mergeCell ref="AH1:AI1"/>
    <mergeCell ref="AJ1:AL1"/>
    <mergeCell ref="AM1:AN1"/>
    <mergeCell ref="AJ2:AJ10"/>
    <mergeCell ref="Y2:Y10"/>
    <mergeCell ref="AE2:AE10"/>
    <mergeCell ref="AV2:AV10"/>
    <mergeCell ref="Y11:Y17"/>
    <mergeCell ref="AE11:AE17"/>
    <mergeCell ref="AJ11:AJ17"/>
    <mergeCell ref="AV11:AV17"/>
    <mergeCell ref="AQ11:AQ17"/>
    <mergeCell ref="AQ2:AQ10"/>
    <mergeCell ref="AQ18:AQ23"/>
    <mergeCell ref="AJ18:AJ23"/>
    <mergeCell ref="AE18:AE23"/>
    <mergeCell ref="Y18:Y23"/>
    <mergeCell ref="AV18:AV23"/>
    <mergeCell ref="Y24:Y25"/>
    <mergeCell ref="AE24:AE25"/>
    <mergeCell ref="Y26:Y30"/>
    <mergeCell ref="AE26:AE30"/>
    <mergeCell ref="AJ26:AJ30"/>
    <mergeCell ref="AQ26:AQ30"/>
    <mergeCell ref="AV26:AV30"/>
    <mergeCell ref="AV24:AV25"/>
    <mergeCell ref="AQ24:AQ25"/>
    <mergeCell ref="AJ24:AJ25"/>
  </mergeCells>
  <phoneticPr fontId="22" type="noConversion"/>
  <printOptions horizontalCentered="1" verticalCentered="1"/>
  <pageMargins left="0" right="0" top="0" bottom="0" header="0.31496062992125984" footer="0.31496062992125984"/>
  <pageSetup paperSize="9" scale="32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"/>
  <sheetViews>
    <sheetView zoomScale="20" zoomScaleNormal="20" workbookViewId="0">
      <selection activeCell="AW31" sqref="AW31"/>
    </sheetView>
  </sheetViews>
  <sheetFormatPr defaultRowHeight="27.75"/>
  <cols>
    <col min="1" max="1" width="7.875" style="7" customWidth="1"/>
    <col min="2" max="2" width="14.375" style="7" customWidth="1"/>
    <col min="3" max="3" width="24.375" style="7" customWidth="1"/>
    <col min="4" max="6" width="10.625" style="7" customWidth="1"/>
    <col min="7" max="7" width="17.875" style="7" customWidth="1"/>
    <col min="8" max="8" width="23.125" style="7" customWidth="1"/>
    <col min="9" max="10" width="10.625" style="7" customWidth="1"/>
    <col min="11" max="11" width="15.125" style="7" hidden="1" customWidth="1"/>
    <col min="12" max="12" width="15.125" style="336" hidden="1" customWidth="1"/>
    <col min="13" max="13" width="9.125" style="7" customWidth="1"/>
    <col min="14" max="14" width="20.625" style="7" customWidth="1"/>
    <col min="15" max="15" width="22.125" style="7" customWidth="1"/>
    <col min="16" max="16" width="11.125" style="7" customWidth="1"/>
    <col min="17" max="18" width="10.625" style="7" customWidth="1"/>
    <col min="19" max="19" width="21.375" style="7" customWidth="1"/>
    <col min="20" max="20" width="18.875" style="7" customWidth="1"/>
    <col min="21" max="22" width="10.625" style="7" customWidth="1"/>
    <col min="23" max="23" width="13.875" style="7" hidden="1" customWidth="1"/>
    <col min="24" max="24" width="15.375" style="336" hidden="1" customWidth="1"/>
    <col min="25" max="25" width="10.625" style="7" customWidth="1"/>
    <col min="26" max="26" width="20.5" style="7" customWidth="1"/>
    <col min="27" max="27" width="27.75" style="7" customWidth="1"/>
    <col min="28" max="29" width="10.625" style="7" customWidth="1"/>
    <col min="30" max="30" width="18.625" style="7" hidden="1" customWidth="1"/>
    <col min="31" max="31" width="10.625" style="7" customWidth="1"/>
    <col min="32" max="32" width="21.125" style="7" customWidth="1"/>
    <col min="33" max="33" width="21.625" style="7" customWidth="1"/>
    <col min="34" max="36" width="10.625" style="7" customWidth="1"/>
    <col min="37" max="37" width="20" style="7" customWidth="1"/>
    <col min="38" max="38" width="19" style="7" customWidth="1"/>
    <col min="39" max="40" width="10.625" style="7" customWidth="1"/>
    <col min="41" max="41" width="14.375" style="7" hidden="1" customWidth="1"/>
    <col min="42" max="42" width="15.125" style="336" hidden="1" customWidth="1"/>
    <col min="43" max="43" width="10.625" style="7" customWidth="1"/>
    <col min="44" max="44" width="20.375" style="7" customWidth="1"/>
    <col min="45" max="45" width="18" style="7" customWidth="1"/>
    <col min="46" max="48" width="10.625" style="7" customWidth="1"/>
    <col min="49" max="49" width="20.625" style="7" customWidth="1"/>
    <col min="50" max="50" width="23" style="7" customWidth="1"/>
    <col min="51" max="52" width="10.625" style="7" customWidth="1"/>
    <col min="53" max="53" width="14.375" style="342" hidden="1" customWidth="1"/>
    <col min="54" max="54" width="13.625" style="343" hidden="1" customWidth="1"/>
  </cols>
  <sheetData>
    <row r="1" spans="1:54" s="25" customFormat="1" ht="60" customHeight="1">
      <c r="A1" s="507">
        <v>44018</v>
      </c>
      <c r="B1" s="507"/>
      <c r="C1" s="507"/>
      <c r="D1" s="508">
        <f>A1</f>
        <v>44018</v>
      </c>
      <c r="E1" s="508"/>
      <c r="F1" s="505">
        <f>A1</f>
        <v>44018</v>
      </c>
      <c r="G1" s="505"/>
      <c r="H1" s="505"/>
      <c r="I1" s="468">
        <f>F1</f>
        <v>44018</v>
      </c>
      <c r="J1" s="476"/>
      <c r="K1" s="326"/>
      <c r="L1" s="328"/>
      <c r="M1" s="506">
        <f>F1+1</f>
        <v>44019</v>
      </c>
      <c r="N1" s="507"/>
      <c r="O1" s="507"/>
      <c r="P1" s="508">
        <f>M1</f>
        <v>44019</v>
      </c>
      <c r="Q1" s="508"/>
      <c r="R1" s="505">
        <f>A1+1</f>
        <v>44019</v>
      </c>
      <c r="S1" s="505"/>
      <c r="T1" s="505"/>
      <c r="U1" s="468">
        <f>R1</f>
        <v>44019</v>
      </c>
      <c r="V1" s="476"/>
      <c r="W1" s="326"/>
      <c r="X1" s="328"/>
      <c r="Y1" s="506">
        <f>A1+2</f>
        <v>44020</v>
      </c>
      <c r="Z1" s="507"/>
      <c r="AA1" s="507"/>
      <c r="AB1" s="508">
        <f>Y1</f>
        <v>44020</v>
      </c>
      <c r="AC1" s="515"/>
      <c r="AD1" s="338"/>
      <c r="AE1" s="506">
        <f>A1+3</f>
        <v>44021</v>
      </c>
      <c r="AF1" s="507"/>
      <c r="AG1" s="507"/>
      <c r="AH1" s="508">
        <f>AE1</f>
        <v>44021</v>
      </c>
      <c r="AI1" s="508"/>
      <c r="AJ1" s="505">
        <f>A1+3</f>
        <v>44021</v>
      </c>
      <c r="AK1" s="505"/>
      <c r="AL1" s="505"/>
      <c r="AM1" s="468">
        <f>AJ1</f>
        <v>44021</v>
      </c>
      <c r="AN1" s="476"/>
      <c r="AO1" s="326"/>
      <c r="AP1" s="328"/>
      <c r="AQ1" s="506">
        <f>A1+4</f>
        <v>44022</v>
      </c>
      <c r="AR1" s="507"/>
      <c r="AS1" s="507"/>
      <c r="AT1" s="508">
        <f>AQ1</f>
        <v>44022</v>
      </c>
      <c r="AU1" s="508"/>
      <c r="AV1" s="505">
        <f>A1+4</f>
        <v>44022</v>
      </c>
      <c r="AW1" s="505"/>
      <c r="AX1" s="505"/>
      <c r="AY1" s="468">
        <f>AV1</f>
        <v>44022</v>
      </c>
      <c r="AZ1" s="468"/>
      <c r="BA1" s="330"/>
      <c r="BB1" s="339"/>
    </row>
    <row r="2" spans="1:54" s="25" customFormat="1" ht="60" customHeight="1">
      <c r="A2" s="512" t="s">
        <v>287</v>
      </c>
      <c r="B2" s="129" t="s">
        <v>294</v>
      </c>
      <c r="C2" s="93" t="s">
        <v>85</v>
      </c>
      <c r="D2" s="93">
        <v>65</v>
      </c>
      <c r="E2" s="93" t="s">
        <v>86</v>
      </c>
      <c r="F2" s="499" t="s">
        <v>287</v>
      </c>
      <c r="G2" s="129" t="s">
        <v>253</v>
      </c>
      <c r="H2" s="136" t="s">
        <v>85</v>
      </c>
      <c r="I2" s="130">
        <v>65</v>
      </c>
      <c r="J2" s="273" t="s">
        <v>86</v>
      </c>
      <c r="K2" s="266" t="s">
        <v>980</v>
      </c>
      <c r="L2" s="278" t="s">
        <v>948</v>
      </c>
      <c r="M2" s="496" t="s">
        <v>287</v>
      </c>
      <c r="N2" s="107" t="s">
        <v>265</v>
      </c>
      <c r="O2" s="124" t="s">
        <v>266</v>
      </c>
      <c r="P2" s="124">
        <v>80</v>
      </c>
      <c r="Q2" s="93" t="s">
        <v>262</v>
      </c>
      <c r="R2" s="499" t="s">
        <v>287</v>
      </c>
      <c r="S2" s="107" t="s">
        <v>265</v>
      </c>
      <c r="T2" s="112" t="s">
        <v>266</v>
      </c>
      <c r="U2" s="112">
        <v>80</v>
      </c>
      <c r="V2" s="273" t="s">
        <v>262</v>
      </c>
      <c r="W2" s="266" t="s">
        <v>987</v>
      </c>
      <c r="X2" s="277" t="s">
        <v>987</v>
      </c>
      <c r="Y2" s="496" t="s">
        <v>287</v>
      </c>
      <c r="Z2" s="189" t="s">
        <v>306</v>
      </c>
      <c r="AA2" s="190" t="s">
        <v>85</v>
      </c>
      <c r="AB2" s="128">
        <v>65</v>
      </c>
      <c r="AC2" s="279" t="s">
        <v>86</v>
      </c>
      <c r="AD2" s="271" t="s">
        <v>980</v>
      </c>
      <c r="AE2" s="509" t="s">
        <v>287</v>
      </c>
      <c r="AF2" s="189" t="s">
        <v>298</v>
      </c>
      <c r="AG2" s="95" t="s">
        <v>85</v>
      </c>
      <c r="AH2" s="217">
        <v>65</v>
      </c>
      <c r="AI2" s="134" t="s">
        <v>86</v>
      </c>
      <c r="AJ2" s="511" t="s">
        <v>287</v>
      </c>
      <c r="AK2" s="189" t="s">
        <v>298</v>
      </c>
      <c r="AL2" s="114" t="s">
        <v>85</v>
      </c>
      <c r="AM2" s="191">
        <v>65</v>
      </c>
      <c r="AN2" s="273" t="s">
        <v>86</v>
      </c>
      <c r="AO2" s="266" t="s">
        <v>948</v>
      </c>
      <c r="AP2" s="278" t="s">
        <v>996</v>
      </c>
      <c r="AQ2" s="509" t="s">
        <v>287</v>
      </c>
      <c r="AR2" s="129" t="s">
        <v>299</v>
      </c>
      <c r="AS2" s="93" t="s">
        <v>85</v>
      </c>
      <c r="AT2" s="93">
        <v>65</v>
      </c>
      <c r="AU2" s="93" t="s">
        <v>86</v>
      </c>
      <c r="AV2" s="511" t="s">
        <v>287</v>
      </c>
      <c r="AW2" s="129" t="s">
        <v>299</v>
      </c>
      <c r="AX2" s="136" t="s">
        <v>85</v>
      </c>
      <c r="AY2" s="130">
        <v>65</v>
      </c>
      <c r="AZ2" s="130" t="s">
        <v>86</v>
      </c>
      <c r="BA2" s="332" t="s">
        <v>948</v>
      </c>
      <c r="BB2" s="340" t="s">
        <v>948</v>
      </c>
    </row>
    <row r="3" spans="1:54" s="25" customFormat="1" ht="60" customHeight="1">
      <c r="A3" s="513"/>
      <c r="B3" s="93"/>
      <c r="C3" s="93" t="s">
        <v>295</v>
      </c>
      <c r="D3" s="93">
        <v>15</v>
      </c>
      <c r="E3" s="93" t="s">
        <v>86</v>
      </c>
      <c r="F3" s="500"/>
      <c r="G3" s="130"/>
      <c r="H3" s="130" t="s">
        <v>296</v>
      </c>
      <c r="I3" s="130">
        <v>15</v>
      </c>
      <c r="J3" s="273" t="s">
        <v>86</v>
      </c>
      <c r="K3" s="266" t="s">
        <v>974</v>
      </c>
      <c r="L3" s="278" t="s">
        <v>974</v>
      </c>
      <c r="M3" s="497"/>
      <c r="N3" s="124"/>
      <c r="O3" s="124" t="s">
        <v>119</v>
      </c>
      <c r="P3" s="124">
        <v>30</v>
      </c>
      <c r="Q3" s="93" t="s">
        <v>262</v>
      </c>
      <c r="R3" s="500"/>
      <c r="S3" s="112"/>
      <c r="T3" s="112" t="s">
        <v>119</v>
      </c>
      <c r="U3" s="112">
        <v>30</v>
      </c>
      <c r="V3" s="273" t="s">
        <v>262</v>
      </c>
      <c r="W3" s="266">
        <v>0.3</v>
      </c>
      <c r="X3" s="278">
        <v>0.3</v>
      </c>
      <c r="Y3" s="497"/>
      <c r="Z3" s="190"/>
      <c r="AA3" s="190" t="s">
        <v>307</v>
      </c>
      <c r="AB3" s="128">
        <v>15</v>
      </c>
      <c r="AC3" s="279" t="s">
        <v>86</v>
      </c>
      <c r="AD3" s="271" t="s">
        <v>992</v>
      </c>
      <c r="AE3" s="509"/>
      <c r="AF3" s="95"/>
      <c r="AG3" s="95" t="s">
        <v>300</v>
      </c>
      <c r="AH3" s="217">
        <v>15</v>
      </c>
      <c r="AI3" s="134" t="s">
        <v>86</v>
      </c>
      <c r="AJ3" s="511"/>
      <c r="AK3" s="114"/>
      <c r="AL3" s="114" t="s">
        <v>300</v>
      </c>
      <c r="AM3" s="191">
        <v>15</v>
      </c>
      <c r="AN3" s="273" t="s">
        <v>86</v>
      </c>
      <c r="AO3" s="266" t="s">
        <v>974</v>
      </c>
      <c r="AP3" s="278" t="s">
        <v>997</v>
      </c>
      <c r="AQ3" s="509"/>
      <c r="AR3" s="93"/>
      <c r="AS3" s="93" t="s">
        <v>301</v>
      </c>
      <c r="AT3" s="93">
        <v>15</v>
      </c>
      <c r="AU3" s="93" t="s">
        <v>86</v>
      </c>
      <c r="AV3" s="511"/>
      <c r="AW3" s="130"/>
      <c r="AX3" s="130" t="s">
        <v>129</v>
      </c>
      <c r="AY3" s="130">
        <v>15</v>
      </c>
      <c r="AZ3" s="130" t="s">
        <v>86</v>
      </c>
      <c r="BA3" s="332" t="s">
        <v>1000</v>
      </c>
      <c r="BB3" s="340" t="s">
        <v>974</v>
      </c>
    </row>
    <row r="4" spans="1:54" s="25" customFormat="1" ht="60" customHeight="1">
      <c r="A4" s="513"/>
      <c r="B4" s="190"/>
      <c r="C4" s="190"/>
      <c r="D4" s="128"/>
      <c r="E4" s="93"/>
      <c r="F4" s="500"/>
      <c r="G4" s="130"/>
      <c r="H4" s="130"/>
      <c r="I4" s="130"/>
      <c r="J4" s="273"/>
      <c r="K4" s="266"/>
      <c r="L4" s="278"/>
      <c r="M4" s="497"/>
      <c r="N4" s="138"/>
      <c r="O4" s="138" t="s">
        <v>89</v>
      </c>
      <c r="P4" s="138">
        <v>5</v>
      </c>
      <c r="Q4" s="93" t="s">
        <v>566</v>
      </c>
      <c r="R4" s="500"/>
      <c r="S4" s="136"/>
      <c r="T4" s="136" t="s">
        <v>89</v>
      </c>
      <c r="U4" s="136">
        <v>5</v>
      </c>
      <c r="V4" s="273" t="s">
        <v>566</v>
      </c>
      <c r="W4" s="266">
        <v>0.05</v>
      </c>
      <c r="X4" s="278">
        <v>0.05</v>
      </c>
      <c r="Y4" s="497"/>
      <c r="Z4" s="93"/>
      <c r="AA4" s="93"/>
      <c r="AB4" s="93"/>
      <c r="AC4" s="279"/>
      <c r="AD4" s="271"/>
      <c r="AE4" s="509"/>
      <c r="AF4" s="93"/>
      <c r="AG4" s="93"/>
      <c r="AH4" s="93"/>
      <c r="AI4" s="93"/>
      <c r="AJ4" s="511"/>
      <c r="AK4" s="130"/>
      <c r="AL4" s="130"/>
      <c r="AM4" s="130"/>
      <c r="AN4" s="273"/>
      <c r="AO4" s="266"/>
      <c r="AP4" s="278"/>
      <c r="AQ4" s="509"/>
      <c r="AR4" s="190"/>
      <c r="AS4" s="190"/>
      <c r="AT4" s="128"/>
      <c r="AU4" s="93"/>
      <c r="AV4" s="511"/>
      <c r="AW4" s="130"/>
      <c r="AX4" s="130"/>
      <c r="AY4" s="130"/>
      <c r="AZ4" s="130"/>
      <c r="BA4" s="332"/>
      <c r="BB4" s="340"/>
    </row>
    <row r="5" spans="1:54" s="25" customFormat="1" ht="60" customHeight="1">
      <c r="A5" s="513"/>
      <c r="B5" s="93"/>
      <c r="C5" s="93"/>
      <c r="D5" s="93"/>
      <c r="E5" s="93"/>
      <c r="F5" s="500"/>
      <c r="G5" s="130"/>
      <c r="H5" s="130"/>
      <c r="I5" s="130"/>
      <c r="J5" s="273"/>
      <c r="K5" s="266"/>
      <c r="L5" s="278"/>
      <c r="M5" s="497"/>
      <c r="N5" s="138"/>
      <c r="O5" s="138" t="s">
        <v>123</v>
      </c>
      <c r="P5" s="138">
        <v>5</v>
      </c>
      <c r="Q5" s="93" t="s">
        <v>566</v>
      </c>
      <c r="R5" s="500"/>
      <c r="S5" s="136"/>
      <c r="T5" s="136" t="s">
        <v>123</v>
      </c>
      <c r="U5" s="136">
        <v>5</v>
      </c>
      <c r="V5" s="273" t="s">
        <v>566</v>
      </c>
      <c r="W5" s="266">
        <v>0.05</v>
      </c>
      <c r="X5" s="278">
        <v>0.05</v>
      </c>
      <c r="Y5" s="497"/>
      <c r="Z5" s="93"/>
      <c r="AA5" s="127"/>
      <c r="AB5" s="128"/>
      <c r="AC5" s="279"/>
      <c r="AD5" s="271"/>
      <c r="AE5" s="509"/>
      <c r="AF5" s="93"/>
      <c r="AG5" s="93"/>
      <c r="AH5" s="93"/>
      <c r="AI5" s="93"/>
      <c r="AJ5" s="511"/>
      <c r="AK5" s="130"/>
      <c r="AL5" s="130"/>
      <c r="AM5" s="130"/>
      <c r="AN5" s="273"/>
      <c r="AO5" s="266"/>
      <c r="AP5" s="278"/>
      <c r="AQ5" s="509"/>
      <c r="AR5" s="93"/>
      <c r="AS5" s="93"/>
      <c r="AT5" s="93"/>
      <c r="AU5" s="93"/>
      <c r="AV5" s="511"/>
      <c r="AW5" s="130"/>
      <c r="AX5" s="130"/>
      <c r="AY5" s="130"/>
      <c r="AZ5" s="130"/>
      <c r="BA5" s="332"/>
      <c r="BB5" s="340"/>
    </row>
    <row r="6" spans="1:54" s="25" customFormat="1" ht="60" customHeight="1">
      <c r="A6" s="513"/>
      <c r="B6" s="93"/>
      <c r="C6" s="93"/>
      <c r="D6" s="93"/>
      <c r="E6" s="93"/>
      <c r="F6" s="500"/>
      <c r="G6" s="130"/>
      <c r="H6" s="130"/>
      <c r="I6" s="130"/>
      <c r="J6" s="273"/>
      <c r="K6" s="266"/>
      <c r="L6" s="278"/>
      <c r="M6" s="497"/>
      <c r="N6" s="138"/>
      <c r="O6" s="138" t="s">
        <v>267</v>
      </c>
      <c r="P6" s="138">
        <v>5</v>
      </c>
      <c r="Q6" s="93" t="s">
        <v>566</v>
      </c>
      <c r="R6" s="500"/>
      <c r="S6" s="136"/>
      <c r="T6" s="136" t="s">
        <v>267</v>
      </c>
      <c r="U6" s="136">
        <v>5</v>
      </c>
      <c r="V6" s="273" t="s">
        <v>566</v>
      </c>
      <c r="W6" s="266">
        <v>0.05</v>
      </c>
      <c r="X6" s="278">
        <v>0.05</v>
      </c>
      <c r="Y6" s="497"/>
      <c r="Z6" s="93"/>
      <c r="AA6" s="93"/>
      <c r="AB6" s="93"/>
      <c r="AC6" s="279"/>
      <c r="AD6" s="271"/>
      <c r="AE6" s="509"/>
      <c r="AF6" s="93"/>
      <c r="AG6" s="93"/>
      <c r="AH6" s="93"/>
      <c r="AI6" s="93"/>
      <c r="AJ6" s="511"/>
      <c r="AK6" s="130"/>
      <c r="AL6" s="130"/>
      <c r="AM6" s="130"/>
      <c r="AN6" s="273"/>
      <c r="AO6" s="266"/>
      <c r="AP6" s="278"/>
      <c r="AQ6" s="509"/>
      <c r="AR6" s="93"/>
      <c r="AS6" s="93"/>
      <c r="AT6" s="93"/>
      <c r="AU6" s="93"/>
      <c r="AV6" s="511"/>
      <c r="AW6" s="130"/>
      <c r="AX6" s="130"/>
      <c r="AY6" s="130"/>
      <c r="AZ6" s="130"/>
      <c r="BA6" s="332"/>
      <c r="BB6" s="340" t="s">
        <v>692</v>
      </c>
    </row>
    <row r="7" spans="1:54" s="25" customFormat="1" ht="60" customHeight="1">
      <c r="A7" s="513"/>
      <c r="B7" s="93"/>
      <c r="C7" s="93"/>
      <c r="D7" s="93"/>
      <c r="E7" s="93"/>
      <c r="F7" s="500"/>
      <c r="G7" s="130"/>
      <c r="H7" s="130"/>
      <c r="I7" s="130"/>
      <c r="J7" s="273"/>
      <c r="K7" s="266"/>
      <c r="L7" s="278"/>
      <c r="M7" s="497"/>
      <c r="N7" s="138"/>
      <c r="O7" s="138" t="s">
        <v>693</v>
      </c>
      <c r="P7" s="138"/>
      <c r="Q7" s="93" t="s">
        <v>566</v>
      </c>
      <c r="R7" s="500"/>
      <c r="S7" s="136"/>
      <c r="T7" s="136" t="s">
        <v>693</v>
      </c>
      <c r="U7" s="136"/>
      <c r="V7" s="273"/>
      <c r="W7" s="266"/>
      <c r="X7" s="278"/>
      <c r="Y7" s="497"/>
      <c r="Z7" s="93"/>
      <c r="AA7" s="93"/>
      <c r="AB7" s="93"/>
      <c r="AC7" s="279"/>
      <c r="AD7" s="271"/>
      <c r="AE7" s="337"/>
      <c r="AF7" s="93"/>
      <c r="AG7" s="93"/>
      <c r="AH7" s="93"/>
      <c r="AI7" s="93"/>
      <c r="AJ7" s="193"/>
      <c r="AK7" s="130"/>
      <c r="AL7" s="130"/>
      <c r="AM7" s="130"/>
      <c r="AN7" s="273"/>
      <c r="AO7" s="266"/>
      <c r="AP7" s="278"/>
      <c r="AQ7" s="337"/>
      <c r="AR7" s="93"/>
      <c r="AS7" s="93"/>
      <c r="AT7" s="93"/>
      <c r="AU7" s="93"/>
      <c r="AV7" s="193"/>
      <c r="AW7" s="130"/>
      <c r="AX7" s="130"/>
      <c r="AY7" s="130"/>
      <c r="AZ7" s="130"/>
      <c r="BA7" s="332"/>
      <c r="BB7" s="340"/>
    </row>
    <row r="8" spans="1:54" s="25" customFormat="1" ht="60" customHeight="1">
      <c r="A8" s="514"/>
      <c r="B8" s="93"/>
      <c r="C8" s="93"/>
      <c r="D8" s="93"/>
      <c r="E8" s="93"/>
      <c r="F8" s="501"/>
      <c r="G8" s="130"/>
      <c r="H8" s="130"/>
      <c r="I8" s="130"/>
      <c r="J8" s="273"/>
      <c r="K8" s="266"/>
      <c r="L8" s="278"/>
      <c r="M8" s="498"/>
      <c r="N8" s="138"/>
      <c r="O8" s="138" t="s">
        <v>617</v>
      </c>
      <c r="P8" s="138"/>
      <c r="Q8" s="93" t="s">
        <v>566</v>
      </c>
      <c r="R8" s="501"/>
      <c r="S8" s="136"/>
      <c r="T8" s="136"/>
      <c r="U8" s="136"/>
      <c r="V8" s="273"/>
      <c r="W8" s="266"/>
      <c r="X8" s="278"/>
      <c r="Y8" s="498"/>
      <c r="Z8" s="93"/>
      <c r="AA8" s="93"/>
      <c r="AB8" s="93"/>
      <c r="AC8" s="279"/>
      <c r="AD8" s="271"/>
      <c r="AE8" s="337"/>
      <c r="AF8" s="93"/>
      <c r="AG8" s="93"/>
      <c r="AH8" s="93"/>
      <c r="AI8" s="93"/>
      <c r="AJ8" s="193"/>
      <c r="AK8" s="130"/>
      <c r="AL8" s="130"/>
      <c r="AM8" s="130"/>
      <c r="AN8" s="273"/>
      <c r="AO8" s="266"/>
      <c r="AP8" s="278"/>
      <c r="AQ8" s="337"/>
      <c r="AR8" s="93"/>
      <c r="AS8" s="93"/>
      <c r="AT8" s="93"/>
      <c r="AU8" s="93"/>
      <c r="AV8" s="193"/>
      <c r="AW8" s="130"/>
      <c r="AX8" s="130"/>
      <c r="AY8" s="130"/>
      <c r="AZ8" s="130"/>
      <c r="BA8" s="332"/>
      <c r="BB8" s="340"/>
    </row>
    <row r="9" spans="1:54" s="25" customFormat="1" ht="60" customHeight="1">
      <c r="A9" s="510" t="s">
        <v>694</v>
      </c>
      <c r="B9" s="218" t="s">
        <v>695</v>
      </c>
      <c r="C9" s="135" t="s">
        <v>865</v>
      </c>
      <c r="D9" s="128">
        <v>70</v>
      </c>
      <c r="E9" s="93" t="s">
        <v>605</v>
      </c>
      <c r="F9" s="511" t="s">
        <v>694</v>
      </c>
      <c r="G9" s="129" t="s">
        <v>696</v>
      </c>
      <c r="H9" s="130" t="s">
        <v>697</v>
      </c>
      <c r="I9" s="130">
        <v>60</v>
      </c>
      <c r="J9" s="273" t="s">
        <v>605</v>
      </c>
      <c r="K9" s="266" t="s">
        <v>383</v>
      </c>
      <c r="L9" s="278" t="s">
        <v>982</v>
      </c>
      <c r="M9" s="509" t="s">
        <v>694</v>
      </c>
      <c r="N9" s="218" t="s">
        <v>297</v>
      </c>
      <c r="O9" s="219" t="s">
        <v>988</v>
      </c>
      <c r="P9" s="128">
        <v>2</v>
      </c>
      <c r="Q9" s="93" t="s">
        <v>698</v>
      </c>
      <c r="R9" s="511" t="s">
        <v>694</v>
      </c>
      <c r="S9" s="118" t="s">
        <v>699</v>
      </c>
      <c r="T9" s="139" t="s">
        <v>700</v>
      </c>
      <c r="U9" s="136">
        <v>40</v>
      </c>
      <c r="V9" s="273" t="s">
        <v>566</v>
      </c>
      <c r="W9" s="266" t="s">
        <v>873</v>
      </c>
      <c r="X9" s="278" t="s">
        <v>989</v>
      </c>
      <c r="Y9" s="509" t="s">
        <v>694</v>
      </c>
      <c r="Z9" s="129" t="s">
        <v>702</v>
      </c>
      <c r="AA9" s="220" t="s">
        <v>703</v>
      </c>
      <c r="AB9" s="128">
        <v>70</v>
      </c>
      <c r="AC9" s="93" t="s">
        <v>86</v>
      </c>
      <c r="AD9" s="266" t="s">
        <v>970</v>
      </c>
      <c r="AE9" s="510" t="s">
        <v>694</v>
      </c>
      <c r="AF9" s="129" t="s">
        <v>701</v>
      </c>
      <c r="AG9" s="127" t="s">
        <v>92</v>
      </c>
      <c r="AH9" s="128">
        <v>50</v>
      </c>
      <c r="AI9" s="279" t="s">
        <v>86</v>
      </c>
      <c r="AJ9" s="511" t="s">
        <v>694</v>
      </c>
      <c r="AK9" s="94" t="s">
        <v>704</v>
      </c>
      <c r="AL9" s="114" t="s">
        <v>705</v>
      </c>
      <c r="AM9" s="191">
        <v>50</v>
      </c>
      <c r="AN9" s="130" t="s">
        <v>86</v>
      </c>
      <c r="AO9" s="387" t="s">
        <v>926</v>
      </c>
      <c r="AP9" s="278" t="s">
        <v>926</v>
      </c>
      <c r="AQ9" s="509" t="s">
        <v>694</v>
      </c>
      <c r="AR9" s="129" t="s">
        <v>706</v>
      </c>
      <c r="AS9" s="198" t="s">
        <v>707</v>
      </c>
      <c r="AT9" s="128">
        <v>70</v>
      </c>
      <c r="AU9" s="93" t="s">
        <v>86</v>
      </c>
      <c r="AV9" s="511" t="s">
        <v>694</v>
      </c>
      <c r="AW9" s="129" t="s">
        <v>708</v>
      </c>
      <c r="AX9" s="136" t="s">
        <v>709</v>
      </c>
      <c r="AY9" s="92">
        <v>50</v>
      </c>
      <c r="AZ9" s="130" t="s">
        <v>605</v>
      </c>
      <c r="BA9" s="333" t="s">
        <v>873</v>
      </c>
      <c r="BB9" s="341" t="s">
        <v>926</v>
      </c>
    </row>
    <row r="10" spans="1:54" s="25" customFormat="1" ht="60" customHeight="1">
      <c r="A10" s="510"/>
      <c r="B10" s="93"/>
      <c r="C10" s="93" t="s">
        <v>710</v>
      </c>
      <c r="D10" s="93">
        <v>25</v>
      </c>
      <c r="E10" s="93" t="s">
        <v>86</v>
      </c>
      <c r="F10" s="511"/>
      <c r="G10" s="100"/>
      <c r="H10" s="130" t="s">
        <v>711</v>
      </c>
      <c r="I10" s="130">
        <v>20</v>
      </c>
      <c r="J10" s="273" t="s">
        <v>605</v>
      </c>
      <c r="K10" s="266" t="s">
        <v>975</v>
      </c>
      <c r="L10" s="278" t="s">
        <v>959</v>
      </c>
      <c r="M10" s="509"/>
      <c r="N10" s="93"/>
      <c r="O10" s="219"/>
      <c r="P10" s="128"/>
      <c r="Q10" s="93"/>
      <c r="R10" s="511"/>
      <c r="S10" s="136"/>
      <c r="T10" s="139" t="s">
        <v>592</v>
      </c>
      <c r="U10" s="136">
        <v>20</v>
      </c>
      <c r="V10" s="273" t="s">
        <v>566</v>
      </c>
      <c r="W10" s="266"/>
      <c r="X10" s="278">
        <v>0.2</v>
      </c>
      <c r="Y10" s="509"/>
      <c r="Z10" s="93"/>
      <c r="AA10" s="221" t="s">
        <v>713</v>
      </c>
      <c r="AB10" s="128">
        <v>10</v>
      </c>
      <c r="AC10" s="93" t="s">
        <v>86</v>
      </c>
      <c r="AD10" s="266">
        <v>0.1</v>
      </c>
      <c r="AE10" s="510"/>
      <c r="AF10" s="93"/>
      <c r="AG10" s="127" t="s">
        <v>712</v>
      </c>
      <c r="AH10" s="128">
        <v>30</v>
      </c>
      <c r="AI10" s="279" t="s">
        <v>86</v>
      </c>
      <c r="AJ10" s="511"/>
      <c r="AK10" s="100"/>
      <c r="AL10" s="114" t="s">
        <v>139</v>
      </c>
      <c r="AM10" s="191">
        <v>40</v>
      </c>
      <c r="AN10" s="130" t="s">
        <v>86</v>
      </c>
      <c r="AO10" s="387" t="s">
        <v>927</v>
      </c>
      <c r="AP10" s="278">
        <v>0.4</v>
      </c>
      <c r="AQ10" s="509"/>
      <c r="AR10" s="105"/>
      <c r="AS10" s="198" t="s">
        <v>714</v>
      </c>
      <c r="AT10" s="128">
        <v>15</v>
      </c>
      <c r="AU10" s="93" t="s">
        <v>86</v>
      </c>
      <c r="AV10" s="511"/>
      <c r="AW10" s="92"/>
      <c r="AX10" s="199" t="s">
        <v>715</v>
      </c>
      <c r="AY10" s="191">
        <v>30</v>
      </c>
      <c r="AZ10" s="130" t="s">
        <v>86</v>
      </c>
      <c r="BA10" s="333">
        <v>0.15</v>
      </c>
      <c r="BB10" s="341" t="s">
        <v>915</v>
      </c>
    </row>
    <row r="11" spans="1:54" s="25" customFormat="1" ht="60" customHeight="1">
      <c r="A11" s="510"/>
      <c r="B11" s="93"/>
      <c r="C11" s="93" t="s">
        <v>720</v>
      </c>
      <c r="D11" s="93">
        <v>10</v>
      </c>
      <c r="E11" s="93" t="s">
        <v>86</v>
      </c>
      <c r="F11" s="511"/>
      <c r="G11" s="100"/>
      <c r="H11" s="222" t="s">
        <v>721</v>
      </c>
      <c r="I11" s="100">
        <v>10</v>
      </c>
      <c r="J11" s="273" t="s">
        <v>605</v>
      </c>
      <c r="K11" s="266">
        <v>0.1</v>
      </c>
      <c r="L11" s="278">
        <v>0.1</v>
      </c>
      <c r="M11" s="509"/>
      <c r="N11" s="93"/>
      <c r="O11" s="219"/>
      <c r="P11" s="128"/>
      <c r="Q11" s="93"/>
      <c r="R11" s="511"/>
      <c r="S11" s="136"/>
      <c r="T11" s="139" t="s">
        <v>716</v>
      </c>
      <c r="U11" s="136">
        <v>10</v>
      </c>
      <c r="V11" s="273" t="s">
        <v>566</v>
      </c>
      <c r="W11" s="266"/>
      <c r="X11" s="278">
        <v>0.1</v>
      </c>
      <c r="Y11" s="509"/>
      <c r="Z11" s="93"/>
      <c r="AA11" s="93" t="s">
        <v>718</v>
      </c>
      <c r="AB11" s="93">
        <v>10</v>
      </c>
      <c r="AC11" s="93" t="s">
        <v>86</v>
      </c>
      <c r="AD11" s="266">
        <v>0.1</v>
      </c>
      <c r="AE11" s="510"/>
      <c r="AF11" s="93"/>
      <c r="AG11" s="127" t="s">
        <v>717</v>
      </c>
      <c r="AH11" s="128">
        <v>25</v>
      </c>
      <c r="AI11" s="279" t="s">
        <v>86</v>
      </c>
      <c r="AJ11" s="511"/>
      <c r="AK11" s="100"/>
      <c r="AL11" s="114" t="s">
        <v>719</v>
      </c>
      <c r="AM11" s="191">
        <v>10</v>
      </c>
      <c r="AN11" s="130" t="s">
        <v>86</v>
      </c>
      <c r="AO11" s="387" t="s">
        <v>993</v>
      </c>
      <c r="AP11" s="278">
        <v>0.1</v>
      </c>
      <c r="AQ11" s="509"/>
      <c r="AR11" s="105"/>
      <c r="AS11" s="221" t="s">
        <v>711</v>
      </c>
      <c r="AT11" s="128">
        <v>20</v>
      </c>
      <c r="AU11" s="93" t="s">
        <v>86</v>
      </c>
      <c r="AV11" s="511"/>
      <c r="AW11" s="92"/>
      <c r="AX11" s="223" t="s">
        <v>711</v>
      </c>
      <c r="AY11" s="191">
        <v>15</v>
      </c>
      <c r="AZ11" s="130" t="s">
        <v>86</v>
      </c>
      <c r="BA11" s="333" t="s">
        <v>959</v>
      </c>
      <c r="BB11" s="341" t="s">
        <v>1001</v>
      </c>
    </row>
    <row r="12" spans="1:54" s="25" customFormat="1" ht="60" customHeight="1">
      <c r="A12" s="510"/>
      <c r="B12" s="93"/>
      <c r="C12" s="93" t="s">
        <v>824</v>
      </c>
      <c r="D12" s="93">
        <v>1</v>
      </c>
      <c r="E12" s="93" t="s">
        <v>86</v>
      </c>
      <c r="F12" s="511"/>
      <c r="G12" s="100"/>
      <c r="H12" s="222" t="s">
        <v>726</v>
      </c>
      <c r="I12" s="222">
        <v>20</v>
      </c>
      <c r="J12" s="273" t="s">
        <v>605</v>
      </c>
      <c r="K12" s="266" t="s">
        <v>981</v>
      </c>
      <c r="L12" s="278" t="s">
        <v>983</v>
      </c>
      <c r="M12" s="509"/>
      <c r="N12" s="93"/>
      <c r="O12" s="127"/>
      <c r="P12" s="128"/>
      <c r="Q12" s="93"/>
      <c r="R12" s="511"/>
      <c r="S12" s="214"/>
      <c r="T12" s="214" t="s">
        <v>594</v>
      </c>
      <c r="U12" s="214">
        <v>2</v>
      </c>
      <c r="V12" s="273" t="s">
        <v>566</v>
      </c>
      <c r="W12" s="266"/>
      <c r="X12" s="278">
        <v>0.02</v>
      </c>
      <c r="Y12" s="509"/>
      <c r="Z12" s="93"/>
      <c r="AA12" s="127" t="s">
        <v>723</v>
      </c>
      <c r="AB12" s="128"/>
      <c r="AC12" s="93" t="s">
        <v>86</v>
      </c>
      <c r="AD12" s="266"/>
      <c r="AE12" s="510"/>
      <c r="AF12" s="93"/>
      <c r="AG12" s="93" t="s">
        <v>722</v>
      </c>
      <c r="AH12" s="128">
        <v>10</v>
      </c>
      <c r="AI12" s="279" t="s">
        <v>86</v>
      </c>
      <c r="AJ12" s="511"/>
      <c r="AK12" s="100"/>
      <c r="AL12" s="114"/>
      <c r="AM12" s="191"/>
      <c r="AN12" s="130"/>
      <c r="AO12" s="387">
        <v>0.1</v>
      </c>
      <c r="AP12" s="278"/>
      <c r="AQ12" s="509"/>
      <c r="AR12" s="93"/>
      <c r="AS12" s="131" t="s">
        <v>724</v>
      </c>
      <c r="AT12" s="93"/>
      <c r="AU12" s="93" t="s">
        <v>86</v>
      </c>
      <c r="AV12" s="511"/>
      <c r="AW12" s="92"/>
      <c r="AX12" s="191" t="s">
        <v>100</v>
      </c>
      <c r="AY12" s="191">
        <v>5</v>
      </c>
      <c r="AZ12" s="130" t="s">
        <v>86</v>
      </c>
      <c r="BA12" s="333"/>
      <c r="BB12" s="341">
        <v>0.05</v>
      </c>
    </row>
    <row r="13" spans="1:54" s="25" customFormat="1" ht="60" customHeight="1">
      <c r="A13" s="510"/>
      <c r="B13" s="93"/>
      <c r="C13" s="98" t="s">
        <v>823</v>
      </c>
      <c r="D13" s="215"/>
      <c r="E13" s="215"/>
      <c r="F13" s="511"/>
      <c r="G13" s="216"/>
      <c r="H13" s="222" t="s">
        <v>752</v>
      </c>
      <c r="I13" s="216"/>
      <c r="J13" s="335"/>
      <c r="K13" s="266"/>
      <c r="L13" s="278"/>
      <c r="M13" s="509"/>
      <c r="N13" s="93"/>
      <c r="O13" s="128"/>
      <c r="P13" s="128"/>
      <c r="Q13" s="93"/>
      <c r="R13" s="511"/>
      <c r="S13" s="214"/>
      <c r="T13" s="214" t="s">
        <v>588</v>
      </c>
      <c r="U13" s="214"/>
      <c r="V13" s="273" t="s">
        <v>566</v>
      </c>
      <c r="W13" s="266"/>
      <c r="X13" s="278"/>
      <c r="Y13" s="509"/>
      <c r="Z13" s="93"/>
      <c r="AA13" s="128" t="s">
        <v>728</v>
      </c>
      <c r="AB13" s="128">
        <v>15</v>
      </c>
      <c r="AC13" s="93" t="s">
        <v>86</v>
      </c>
      <c r="AD13" s="266" t="s">
        <v>998</v>
      </c>
      <c r="AE13" s="510"/>
      <c r="AF13" s="93"/>
      <c r="AG13" s="128" t="s">
        <v>727</v>
      </c>
      <c r="AH13" s="128"/>
      <c r="AI13" s="279" t="s">
        <v>86</v>
      </c>
      <c r="AJ13" s="511"/>
      <c r="AK13" s="130"/>
      <c r="AL13" s="161"/>
      <c r="AM13" s="191"/>
      <c r="AN13" s="130"/>
      <c r="AO13" s="387"/>
      <c r="AP13" s="278"/>
      <c r="AQ13" s="509"/>
      <c r="AR13" s="131"/>
      <c r="AS13" s="98"/>
      <c r="AT13" s="98"/>
      <c r="AU13" s="98"/>
      <c r="AV13" s="511"/>
      <c r="AW13" s="100"/>
      <c r="AX13" s="114"/>
      <c r="AY13" s="191"/>
      <c r="AZ13" s="130"/>
      <c r="BA13" s="332"/>
      <c r="BB13" s="340"/>
    </row>
    <row r="14" spans="1:54" s="25" customFormat="1" ht="60" customHeight="1">
      <c r="A14" s="510" t="s">
        <v>729</v>
      </c>
      <c r="B14" s="129" t="s">
        <v>866</v>
      </c>
      <c r="C14" s="93" t="s">
        <v>867</v>
      </c>
      <c r="D14" s="93">
        <v>12</v>
      </c>
      <c r="E14" s="93" t="s">
        <v>86</v>
      </c>
      <c r="F14" s="511" t="s">
        <v>729</v>
      </c>
      <c r="G14" s="129" t="s">
        <v>730</v>
      </c>
      <c r="H14" s="130" t="s">
        <v>867</v>
      </c>
      <c r="I14" s="130">
        <v>12</v>
      </c>
      <c r="J14" s="273" t="s">
        <v>86</v>
      </c>
      <c r="K14" s="266" t="s">
        <v>984</v>
      </c>
      <c r="L14" s="278" t="s">
        <v>984</v>
      </c>
      <c r="M14" s="509" t="s">
        <v>729</v>
      </c>
      <c r="N14" s="107" t="s">
        <v>174</v>
      </c>
      <c r="O14" s="108" t="s">
        <v>175</v>
      </c>
      <c r="P14" s="108">
        <v>85</v>
      </c>
      <c r="Q14" s="108" t="s">
        <v>86</v>
      </c>
      <c r="R14" s="511" t="s">
        <v>729</v>
      </c>
      <c r="S14" s="107" t="s">
        <v>174</v>
      </c>
      <c r="T14" s="112" t="s">
        <v>175</v>
      </c>
      <c r="U14" s="112">
        <v>85</v>
      </c>
      <c r="V14" s="253" t="s">
        <v>86</v>
      </c>
      <c r="W14" s="266" t="s">
        <v>991</v>
      </c>
      <c r="X14" s="278" t="s">
        <v>990</v>
      </c>
      <c r="Y14" s="509" t="s">
        <v>729</v>
      </c>
      <c r="Z14" s="94" t="s">
        <v>732</v>
      </c>
      <c r="AA14" s="105" t="s">
        <v>733</v>
      </c>
      <c r="AB14" s="93">
        <v>30</v>
      </c>
      <c r="AC14" s="93" t="s">
        <v>86</v>
      </c>
      <c r="AD14" s="266">
        <v>0.3</v>
      </c>
      <c r="AE14" s="510" t="s">
        <v>654</v>
      </c>
      <c r="AF14" s="129" t="s">
        <v>731</v>
      </c>
      <c r="AG14" s="353" t="s">
        <v>683</v>
      </c>
      <c r="AH14" s="353">
        <v>62</v>
      </c>
      <c r="AI14" s="279" t="s">
        <v>86</v>
      </c>
      <c r="AJ14" s="511" t="s">
        <v>729</v>
      </c>
      <c r="AK14" s="129" t="s">
        <v>731</v>
      </c>
      <c r="AL14" s="130" t="s">
        <v>683</v>
      </c>
      <c r="AM14" s="130">
        <v>62</v>
      </c>
      <c r="AN14" s="273" t="s">
        <v>86</v>
      </c>
      <c r="AO14" s="266">
        <v>0.62</v>
      </c>
      <c r="AP14" s="277">
        <v>0.62</v>
      </c>
      <c r="AQ14" s="509" t="s">
        <v>729</v>
      </c>
      <c r="AR14" s="129" t="s">
        <v>734</v>
      </c>
      <c r="AS14" s="93" t="s">
        <v>302</v>
      </c>
      <c r="AT14" s="93">
        <v>40</v>
      </c>
      <c r="AU14" s="93" t="s">
        <v>605</v>
      </c>
      <c r="AV14" s="511" t="s">
        <v>729</v>
      </c>
      <c r="AW14" s="129" t="s">
        <v>734</v>
      </c>
      <c r="AX14" s="92" t="s">
        <v>302</v>
      </c>
      <c r="AY14" s="92">
        <v>40</v>
      </c>
      <c r="AZ14" s="92" t="s">
        <v>605</v>
      </c>
      <c r="BA14" s="332">
        <v>0.4</v>
      </c>
      <c r="BB14" s="340">
        <v>0.4</v>
      </c>
    </row>
    <row r="15" spans="1:54" s="25" customFormat="1" ht="60" customHeight="1">
      <c r="A15" s="510"/>
      <c r="B15" s="93"/>
      <c r="C15" s="93" t="s">
        <v>735</v>
      </c>
      <c r="D15" s="93">
        <v>30</v>
      </c>
      <c r="E15" s="93" t="s">
        <v>86</v>
      </c>
      <c r="F15" s="511"/>
      <c r="G15" s="130"/>
      <c r="H15" s="130" t="s">
        <v>292</v>
      </c>
      <c r="I15" s="130">
        <v>30</v>
      </c>
      <c r="J15" s="273" t="s">
        <v>86</v>
      </c>
      <c r="K15" s="266">
        <v>0.3</v>
      </c>
      <c r="L15" s="278">
        <v>0.3</v>
      </c>
      <c r="M15" s="509"/>
      <c r="N15" s="105"/>
      <c r="O15" s="93"/>
      <c r="P15" s="93"/>
      <c r="Q15" s="93"/>
      <c r="R15" s="511"/>
      <c r="S15" s="100"/>
      <c r="T15" s="130"/>
      <c r="U15" s="130"/>
      <c r="V15" s="273"/>
      <c r="W15" s="266"/>
      <c r="X15" s="278"/>
      <c r="Y15" s="509"/>
      <c r="Z15" s="105"/>
      <c r="AA15" s="105" t="s">
        <v>826</v>
      </c>
      <c r="AB15" s="98">
        <v>40</v>
      </c>
      <c r="AC15" s="93" t="s">
        <v>86</v>
      </c>
      <c r="AD15" s="266">
        <v>0.4</v>
      </c>
      <c r="AE15" s="510"/>
      <c r="AF15" s="353"/>
      <c r="AG15" s="353" t="s">
        <v>736</v>
      </c>
      <c r="AH15" s="353">
        <v>5</v>
      </c>
      <c r="AI15" s="279" t="s">
        <v>86</v>
      </c>
      <c r="AJ15" s="511"/>
      <c r="AK15" s="130"/>
      <c r="AL15" s="130" t="s">
        <v>736</v>
      </c>
      <c r="AM15" s="130">
        <v>5</v>
      </c>
      <c r="AN15" s="273" t="s">
        <v>86</v>
      </c>
      <c r="AO15" s="266" t="s">
        <v>876</v>
      </c>
      <c r="AP15" s="277" t="s">
        <v>876</v>
      </c>
      <c r="AQ15" s="509"/>
      <c r="AR15" s="93"/>
      <c r="AS15" s="93" t="s">
        <v>303</v>
      </c>
      <c r="AT15" s="93">
        <v>10</v>
      </c>
      <c r="AU15" s="93" t="s">
        <v>605</v>
      </c>
      <c r="AV15" s="511"/>
      <c r="AW15" s="92"/>
      <c r="AX15" s="92" t="s">
        <v>303</v>
      </c>
      <c r="AY15" s="92">
        <v>10</v>
      </c>
      <c r="AZ15" s="92" t="s">
        <v>605</v>
      </c>
      <c r="BA15" s="332" t="s">
        <v>951</v>
      </c>
      <c r="BB15" s="340" t="s">
        <v>1002</v>
      </c>
    </row>
    <row r="16" spans="1:54" s="25" customFormat="1" ht="60" customHeight="1">
      <c r="A16" s="510"/>
      <c r="B16" s="93"/>
      <c r="C16" s="93" t="s">
        <v>738</v>
      </c>
      <c r="D16" s="93">
        <v>10</v>
      </c>
      <c r="E16" s="93" t="s">
        <v>86</v>
      </c>
      <c r="F16" s="511"/>
      <c r="G16" s="130"/>
      <c r="H16" s="130" t="s">
        <v>123</v>
      </c>
      <c r="I16" s="130">
        <v>10</v>
      </c>
      <c r="J16" s="273" t="s">
        <v>86</v>
      </c>
      <c r="K16" s="266">
        <v>0.1</v>
      </c>
      <c r="L16" s="278">
        <v>0.1</v>
      </c>
      <c r="M16" s="509"/>
      <c r="N16" s="105"/>
      <c r="O16" s="93"/>
      <c r="P16" s="93"/>
      <c r="Q16" s="93"/>
      <c r="R16" s="511"/>
      <c r="S16" s="100"/>
      <c r="T16" s="130"/>
      <c r="U16" s="130"/>
      <c r="V16" s="273"/>
      <c r="W16" s="266"/>
      <c r="X16" s="278"/>
      <c r="Y16" s="509"/>
      <c r="Z16" s="190"/>
      <c r="AA16" s="105" t="s">
        <v>737</v>
      </c>
      <c r="AB16" s="93">
        <v>10</v>
      </c>
      <c r="AC16" s="93" t="s">
        <v>86</v>
      </c>
      <c r="AD16" s="266" t="s">
        <v>960</v>
      </c>
      <c r="AE16" s="510"/>
      <c r="AF16" s="353"/>
      <c r="AG16" s="353" t="s">
        <v>738</v>
      </c>
      <c r="AH16" s="353">
        <v>10</v>
      </c>
      <c r="AI16" s="279" t="s">
        <v>86</v>
      </c>
      <c r="AJ16" s="511"/>
      <c r="AK16" s="130"/>
      <c r="AL16" s="130" t="s">
        <v>738</v>
      </c>
      <c r="AM16" s="130">
        <v>10</v>
      </c>
      <c r="AN16" s="273" t="s">
        <v>86</v>
      </c>
      <c r="AO16" s="266">
        <v>0.1</v>
      </c>
      <c r="AP16" s="277">
        <v>0.1</v>
      </c>
      <c r="AQ16" s="509"/>
      <c r="AR16" s="93"/>
      <c r="AS16" s="93" t="s">
        <v>737</v>
      </c>
      <c r="AT16" s="93">
        <v>5</v>
      </c>
      <c r="AU16" s="93" t="s">
        <v>605</v>
      </c>
      <c r="AV16" s="511"/>
      <c r="AW16" s="92"/>
      <c r="AX16" s="92" t="s">
        <v>868</v>
      </c>
      <c r="AY16" s="92">
        <v>5</v>
      </c>
      <c r="AZ16" s="92" t="s">
        <v>605</v>
      </c>
      <c r="BA16" s="332" t="s">
        <v>1003</v>
      </c>
      <c r="BB16" s="340" t="s">
        <v>1004</v>
      </c>
    </row>
    <row r="17" spans="1:54" s="25" customFormat="1" ht="60" customHeight="1">
      <c r="A17" s="510"/>
      <c r="B17" s="93"/>
      <c r="C17" s="93" t="s">
        <v>739</v>
      </c>
      <c r="D17" s="93">
        <v>5</v>
      </c>
      <c r="E17" s="93" t="s">
        <v>86</v>
      </c>
      <c r="F17" s="511"/>
      <c r="G17" s="130"/>
      <c r="H17" s="130" t="s">
        <v>739</v>
      </c>
      <c r="I17" s="130">
        <v>5</v>
      </c>
      <c r="J17" s="273" t="s">
        <v>86</v>
      </c>
      <c r="K17" s="266">
        <v>0.05</v>
      </c>
      <c r="L17" s="278">
        <v>0.05</v>
      </c>
      <c r="M17" s="509"/>
      <c r="N17" s="93"/>
      <c r="O17" s="93"/>
      <c r="P17" s="93"/>
      <c r="Q17" s="93"/>
      <c r="R17" s="511"/>
      <c r="S17" s="130"/>
      <c r="T17" s="130"/>
      <c r="U17" s="130"/>
      <c r="V17" s="273"/>
      <c r="W17" s="266"/>
      <c r="X17" s="278"/>
      <c r="Y17" s="509"/>
      <c r="Z17" s="224"/>
      <c r="AA17" s="105" t="s">
        <v>739</v>
      </c>
      <c r="AB17" s="128">
        <v>5</v>
      </c>
      <c r="AC17" s="93" t="s">
        <v>86</v>
      </c>
      <c r="AD17" s="266">
        <v>0.05</v>
      </c>
      <c r="AE17" s="510"/>
      <c r="AF17" s="353"/>
      <c r="AG17" s="353" t="s">
        <v>740</v>
      </c>
      <c r="AH17" s="353">
        <v>5</v>
      </c>
      <c r="AI17" s="279" t="s">
        <v>86</v>
      </c>
      <c r="AJ17" s="511"/>
      <c r="AK17" s="130"/>
      <c r="AL17" s="130" t="s">
        <v>740</v>
      </c>
      <c r="AM17" s="130">
        <v>5</v>
      </c>
      <c r="AN17" s="273" t="s">
        <v>86</v>
      </c>
      <c r="AO17" s="266">
        <v>0.05</v>
      </c>
      <c r="AP17" s="277">
        <v>0.05</v>
      </c>
      <c r="AQ17" s="509"/>
      <c r="AR17" s="93"/>
      <c r="AS17" s="93" t="s">
        <v>161</v>
      </c>
      <c r="AT17" s="93">
        <v>10</v>
      </c>
      <c r="AU17" s="93" t="s">
        <v>605</v>
      </c>
      <c r="AV17" s="511"/>
      <c r="AW17" s="92"/>
      <c r="AX17" s="92" t="s">
        <v>161</v>
      </c>
      <c r="AY17" s="92">
        <v>10</v>
      </c>
      <c r="AZ17" s="92" t="s">
        <v>605</v>
      </c>
      <c r="BA17" s="332">
        <v>0.1</v>
      </c>
      <c r="BB17" s="340">
        <v>0.1</v>
      </c>
    </row>
    <row r="18" spans="1:54" s="25" customFormat="1" ht="60" customHeight="1">
      <c r="A18" s="510"/>
      <c r="B18" s="93"/>
      <c r="C18" s="93" t="s">
        <v>725</v>
      </c>
      <c r="D18" s="93"/>
      <c r="E18" s="93"/>
      <c r="F18" s="511"/>
      <c r="G18" s="130"/>
      <c r="H18" s="130"/>
      <c r="I18" s="130"/>
      <c r="J18" s="273"/>
      <c r="K18" s="266"/>
      <c r="L18" s="278"/>
      <c r="M18" s="509"/>
      <c r="N18" s="93"/>
      <c r="O18" s="93"/>
      <c r="P18" s="93"/>
      <c r="Q18" s="93"/>
      <c r="R18" s="511"/>
      <c r="S18" s="130"/>
      <c r="T18" s="130"/>
      <c r="U18" s="130"/>
      <c r="V18" s="273"/>
      <c r="W18" s="266"/>
      <c r="X18" s="278"/>
      <c r="Y18" s="509"/>
      <c r="Z18" s="93"/>
      <c r="AA18" s="93"/>
      <c r="AB18" s="93"/>
      <c r="AC18" s="279"/>
      <c r="AD18" s="266"/>
      <c r="AE18" s="510"/>
      <c r="AF18" s="93"/>
      <c r="AG18" s="93"/>
      <c r="AH18" s="93"/>
      <c r="AI18" s="93"/>
      <c r="AJ18" s="511"/>
      <c r="AK18" s="130"/>
      <c r="AL18" s="130"/>
      <c r="AM18" s="130"/>
      <c r="AN18" s="273"/>
      <c r="AO18" s="266"/>
      <c r="AP18" s="278"/>
      <c r="AQ18" s="509"/>
      <c r="AR18" s="93"/>
      <c r="AS18" s="93" t="s">
        <v>741</v>
      </c>
      <c r="AT18" s="93">
        <v>5</v>
      </c>
      <c r="AU18" s="93" t="s">
        <v>605</v>
      </c>
      <c r="AV18" s="511"/>
      <c r="AW18" s="92"/>
      <c r="AX18" s="92" t="s">
        <v>869</v>
      </c>
      <c r="AY18" s="92">
        <v>5</v>
      </c>
      <c r="AZ18" s="92" t="s">
        <v>605</v>
      </c>
      <c r="BA18" s="332">
        <v>0.05</v>
      </c>
      <c r="BB18" s="340">
        <v>0.05</v>
      </c>
    </row>
    <row r="19" spans="1:54" s="25" customFormat="1" ht="60" customHeight="1">
      <c r="A19" s="510" t="s">
        <v>671</v>
      </c>
      <c r="B19" s="129" t="s">
        <v>672</v>
      </c>
      <c r="C19" s="93" t="s">
        <v>673</v>
      </c>
      <c r="D19" s="93">
        <v>70</v>
      </c>
      <c r="E19" s="93" t="s">
        <v>86</v>
      </c>
      <c r="F19" s="511" t="s">
        <v>671</v>
      </c>
      <c r="G19" s="129" t="s">
        <v>21</v>
      </c>
      <c r="H19" s="130" t="s">
        <v>304</v>
      </c>
      <c r="I19" s="130">
        <v>70</v>
      </c>
      <c r="J19" s="273" t="s">
        <v>86</v>
      </c>
      <c r="K19" s="266">
        <v>0.7</v>
      </c>
      <c r="L19" s="278">
        <v>0.7</v>
      </c>
      <c r="M19" s="509" t="s">
        <v>671</v>
      </c>
      <c r="N19" s="129" t="s">
        <v>672</v>
      </c>
      <c r="O19" s="93" t="s">
        <v>673</v>
      </c>
      <c r="P19" s="93">
        <v>70</v>
      </c>
      <c r="Q19" s="93" t="s">
        <v>86</v>
      </c>
      <c r="R19" s="511" t="s">
        <v>671</v>
      </c>
      <c r="S19" s="129" t="s">
        <v>21</v>
      </c>
      <c r="T19" s="130" t="s">
        <v>304</v>
      </c>
      <c r="U19" s="130">
        <v>70</v>
      </c>
      <c r="V19" s="273" t="s">
        <v>86</v>
      </c>
      <c r="W19" s="266">
        <v>0.7</v>
      </c>
      <c r="X19" s="278">
        <v>0.7</v>
      </c>
      <c r="Y19" s="509" t="s">
        <v>671</v>
      </c>
      <c r="Z19" s="129" t="s">
        <v>994</v>
      </c>
      <c r="AA19" s="93" t="s">
        <v>995</v>
      </c>
      <c r="AB19" s="93">
        <v>75</v>
      </c>
      <c r="AC19" s="279" t="s">
        <v>86</v>
      </c>
      <c r="AD19" s="271">
        <v>0.75</v>
      </c>
      <c r="AE19" s="509" t="s">
        <v>671</v>
      </c>
      <c r="AF19" s="129" t="s">
        <v>672</v>
      </c>
      <c r="AG19" s="93" t="s">
        <v>673</v>
      </c>
      <c r="AH19" s="93">
        <v>70</v>
      </c>
      <c r="AI19" s="93" t="s">
        <v>86</v>
      </c>
      <c r="AJ19" s="511" t="s">
        <v>671</v>
      </c>
      <c r="AK19" s="129" t="s">
        <v>21</v>
      </c>
      <c r="AL19" s="130" t="s">
        <v>304</v>
      </c>
      <c r="AM19" s="130">
        <v>70</v>
      </c>
      <c r="AN19" s="273" t="s">
        <v>86</v>
      </c>
      <c r="AO19" s="266">
        <v>0.7</v>
      </c>
      <c r="AP19" s="278">
        <v>0.7</v>
      </c>
      <c r="AQ19" s="509" t="s">
        <v>671</v>
      </c>
      <c r="AR19" s="129" t="s">
        <v>672</v>
      </c>
      <c r="AS19" s="93" t="s">
        <v>673</v>
      </c>
      <c r="AT19" s="93">
        <v>70</v>
      </c>
      <c r="AU19" s="93" t="s">
        <v>86</v>
      </c>
      <c r="AV19" s="511" t="s">
        <v>671</v>
      </c>
      <c r="AW19" s="129" t="s">
        <v>21</v>
      </c>
      <c r="AX19" s="130" t="s">
        <v>304</v>
      </c>
      <c r="AY19" s="130">
        <v>70</v>
      </c>
      <c r="AZ19" s="130" t="s">
        <v>86</v>
      </c>
      <c r="BA19" s="332">
        <v>0.7</v>
      </c>
      <c r="BB19" s="340">
        <v>0.7</v>
      </c>
    </row>
    <row r="20" spans="1:54" s="25" customFormat="1" ht="60" customHeight="1">
      <c r="A20" s="510"/>
      <c r="B20" s="93"/>
      <c r="C20" s="93" t="s">
        <v>674</v>
      </c>
      <c r="D20" s="93"/>
      <c r="E20" s="93"/>
      <c r="F20" s="511"/>
      <c r="G20" s="130"/>
      <c r="H20" s="130"/>
      <c r="I20" s="130"/>
      <c r="J20" s="273"/>
      <c r="K20" s="266"/>
      <c r="L20" s="278"/>
      <c r="M20" s="509"/>
      <c r="N20" s="93"/>
      <c r="O20" s="93" t="s">
        <v>675</v>
      </c>
      <c r="P20" s="93"/>
      <c r="Q20" s="93"/>
      <c r="R20" s="511"/>
      <c r="S20" s="130"/>
      <c r="T20" s="130" t="s">
        <v>675</v>
      </c>
      <c r="U20" s="130"/>
      <c r="V20" s="273"/>
      <c r="W20" s="266"/>
      <c r="X20" s="278"/>
      <c r="Y20" s="509"/>
      <c r="Z20" s="93"/>
      <c r="AA20" s="93" t="s">
        <v>840</v>
      </c>
      <c r="AB20" s="93"/>
      <c r="AC20" s="279"/>
      <c r="AD20" s="271"/>
      <c r="AE20" s="509"/>
      <c r="AF20" s="93"/>
      <c r="AG20" s="93" t="s">
        <v>675</v>
      </c>
      <c r="AH20" s="93"/>
      <c r="AI20" s="93"/>
      <c r="AJ20" s="511"/>
      <c r="AK20" s="130"/>
      <c r="AL20" s="130" t="s">
        <v>675</v>
      </c>
      <c r="AM20" s="130"/>
      <c r="AN20" s="273"/>
      <c r="AO20" s="266"/>
      <c r="AP20" s="278"/>
      <c r="AQ20" s="509"/>
      <c r="AR20" s="93"/>
      <c r="AS20" s="93" t="s">
        <v>675</v>
      </c>
      <c r="AT20" s="93"/>
      <c r="AU20" s="93"/>
      <c r="AV20" s="511"/>
      <c r="AW20" s="130"/>
      <c r="AX20" s="130" t="s">
        <v>675</v>
      </c>
      <c r="AY20" s="130"/>
      <c r="AZ20" s="130"/>
      <c r="BA20" s="332"/>
      <c r="BB20" s="340"/>
    </row>
    <row r="21" spans="1:54" s="25" customFormat="1" ht="60" customHeight="1">
      <c r="A21" s="510" t="s">
        <v>681</v>
      </c>
      <c r="B21" s="129" t="s">
        <v>53</v>
      </c>
      <c r="C21" s="93" t="s">
        <v>197</v>
      </c>
      <c r="D21" s="93">
        <v>1</v>
      </c>
      <c r="E21" s="93" t="s">
        <v>86</v>
      </c>
      <c r="F21" s="511" t="s">
        <v>681</v>
      </c>
      <c r="G21" s="129" t="s">
        <v>53</v>
      </c>
      <c r="H21" s="130" t="s">
        <v>197</v>
      </c>
      <c r="I21" s="130">
        <v>1</v>
      </c>
      <c r="J21" s="273" t="s">
        <v>86</v>
      </c>
      <c r="K21" s="266">
        <v>0.01</v>
      </c>
      <c r="L21" s="278">
        <v>0.01</v>
      </c>
      <c r="M21" s="509" t="s">
        <v>681</v>
      </c>
      <c r="N21" s="126" t="s">
        <v>246</v>
      </c>
      <c r="O21" s="127" t="s">
        <v>209</v>
      </c>
      <c r="P21" s="93">
        <v>20</v>
      </c>
      <c r="Q21" s="93" t="s">
        <v>742</v>
      </c>
      <c r="R21" s="511" t="s">
        <v>743</v>
      </c>
      <c r="S21" s="129" t="s">
        <v>246</v>
      </c>
      <c r="T21" s="130" t="s">
        <v>744</v>
      </c>
      <c r="U21" s="130">
        <v>20</v>
      </c>
      <c r="V21" s="273" t="s">
        <v>86</v>
      </c>
      <c r="W21" s="266" t="s">
        <v>951</v>
      </c>
      <c r="X21" s="278" t="s">
        <v>951</v>
      </c>
      <c r="Y21" s="509" t="s">
        <v>743</v>
      </c>
      <c r="Z21" s="129" t="s">
        <v>825</v>
      </c>
      <c r="AA21" s="135" t="s">
        <v>829</v>
      </c>
      <c r="AB21" s="225">
        <v>20</v>
      </c>
      <c r="AC21" s="279" t="s">
        <v>86</v>
      </c>
      <c r="AD21" s="271">
        <v>0.2</v>
      </c>
      <c r="AE21" s="509" t="s">
        <v>743</v>
      </c>
      <c r="AF21" s="129" t="s">
        <v>293</v>
      </c>
      <c r="AG21" s="93" t="s">
        <v>745</v>
      </c>
      <c r="AH21" s="93">
        <v>30</v>
      </c>
      <c r="AI21" s="93" t="s">
        <v>86</v>
      </c>
      <c r="AJ21" s="511" t="s">
        <v>743</v>
      </c>
      <c r="AK21" s="129" t="s">
        <v>293</v>
      </c>
      <c r="AL21" s="130" t="s">
        <v>745</v>
      </c>
      <c r="AM21" s="130">
        <v>30</v>
      </c>
      <c r="AN21" s="273" t="s">
        <v>86</v>
      </c>
      <c r="AO21" s="266" t="s">
        <v>999</v>
      </c>
      <c r="AP21" s="278" t="s">
        <v>915</v>
      </c>
      <c r="AQ21" s="509" t="s">
        <v>743</v>
      </c>
      <c r="AR21" s="126" t="s">
        <v>249</v>
      </c>
      <c r="AS21" s="93" t="s">
        <v>209</v>
      </c>
      <c r="AT21" s="93">
        <v>30</v>
      </c>
      <c r="AU21" s="93" t="s">
        <v>742</v>
      </c>
      <c r="AV21" s="511" t="s">
        <v>743</v>
      </c>
      <c r="AW21" s="126" t="s">
        <v>249</v>
      </c>
      <c r="AX21" s="130" t="s">
        <v>209</v>
      </c>
      <c r="AY21" s="130">
        <v>30</v>
      </c>
      <c r="AZ21" s="130" t="s">
        <v>742</v>
      </c>
      <c r="BA21" s="332" t="s">
        <v>1005</v>
      </c>
      <c r="BB21" s="340" t="s">
        <v>1005</v>
      </c>
    </row>
    <row r="22" spans="1:54" s="25" customFormat="1" ht="60" customHeight="1">
      <c r="A22" s="510" t="s">
        <v>743</v>
      </c>
      <c r="B22" s="93"/>
      <c r="C22" s="93" t="s">
        <v>106</v>
      </c>
      <c r="D22" s="93">
        <v>7</v>
      </c>
      <c r="E22" s="93" t="s">
        <v>86</v>
      </c>
      <c r="F22" s="511"/>
      <c r="G22" s="130"/>
      <c r="H22" s="130" t="s">
        <v>106</v>
      </c>
      <c r="I22" s="130">
        <v>7</v>
      </c>
      <c r="J22" s="273" t="s">
        <v>86</v>
      </c>
      <c r="K22" s="266" t="s">
        <v>986</v>
      </c>
      <c r="L22" s="278" t="s">
        <v>985</v>
      </c>
      <c r="M22" s="509" t="s">
        <v>743</v>
      </c>
      <c r="N22" s="127"/>
      <c r="O22" s="190" t="s">
        <v>746</v>
      </c>
      <c r="P22" s="128">
        <v>5</v>
      </c>
      <c r="Q22" s="93" t="s">
        <v>742</v>
      </c>
      <c r="R22" s="511"/>
      <c r="S22" s="130"/>
      <c r="T22" s="130" t="s">
        <v>305</v>
      </c>
      <c r="U22" s="130">
        <v>5</v>
      </c>
      <c r="V22" s="273" t="s">
        <v>86</v>
      </c>
      <c r="W22" s="266">
        <v>0.05</v>
      </c>
      <c r="X22" s="278">
        <v>0.05</v>
      </c>
      <c r="Y22" s="509"/>
      <c r="Z22" s="93"/>
      <c r="AA22" s="135" t="s">
        <v>830</v>
      </c>
      <c r="AB22" s="226">
        <v>5</v>
      </c>
      <c r="AC22" s="279" t="s">
        <v>86</v>
      </c>
      <c r="AD22" s="271">
        <v>0.05</v>
      </c>
      <c r="AE22" s="509"/>
      <c r="AF22" s="127"/>
      <c r="AG22" s="190" t="s">
        <v>747</v>
      </c>
      <c r="AH22" s="128"/>
      <c r="AI22" s="93"/>
      <c r="AJ22" s="511"/>
      <c r="AK22" s="130"/>
      <c r="AL22" s="130" t="s">
        <v>144</v>
      </c>
      <c r="AM22" s="130"/>
      <c r="AN22" s="273"/>
      <c r="AO22" s="266"/>
      <c r="AP22" s="278"/>
      <c r="AQ22" s="509" t="s">
        <v>743</v>
      </c>
      <c r="AR22" s="93"/>
      <c r="AS22" s="93" t="s">
        <v>117</v>
      </c>
      <c r="AT22" s="93">
        <v>5</v>
      </c>
      <c r="AU22" s="93" t="s">
        <v>86</v>
      </c>
      <c r="AV22" s="511"/>
      <c r="AW22" s="130"/>
      <c r="AX22" s="130" t="s">
        <v>117</v>
      </c>
      <c r="AY22" s="130">
        <v>5</v>
      </c>
      <c r="AZ22" s="130" t="s">
        <v>86</v>
      </c>
      <c r="BA22" s="332">
        <v>0.05</v>
      </c>
      <c r="BB22" s="340">
        <v>0.05</v>
      </c>
    </row>
    <row r="23" spans="1:54" s="25" customFormat="1" ht="60" customHeight="1">
      <c r="A23" s="510"/>
      <c r="B23" s="93"/>
      <c r="C23" s="93"/>
      <c r="D23" s="93"/>
      <c r="E23" s="93"/>
      <c r="F23" s="511"/>
      <c r="G23" s="130"/>
      <c r="H23" s="130"/>
      <c r="I23" s="130"/>
      <c r="J23" s="273"/>
      <c r="K23" s="266"/>
      <c r="L23" s="278"/>
      <c r="M23" s="509"/>
      <c r="N23" s="93"/>
      <c r="O23" s="93" t="s">
        <v>748</v>
      </c>
      <c r="P23" s="93">
        <v>5</v>
      </c>
      <c r="Q23" s="93" t="s">
        <v>749</v>
      </c>
      <c r="R23" s="511"/>
      <c r="S23" s="130"/>
      <c r="T23" s="130" t="s">
        <v>748</v>
      </c>
      <c r="U23" s="130">
        <v>5</v>
      </c>
      <c r="V23" s="273" t="s">
        <v>86</v>
      </c>
      <c r="W23" s="266">
        <v>0.05</v>
      </c>
      <c r="X23" s="278">
        <v>0.05</v>
      </c>
      <c r="Y23" s="509"/>
      <c r="Z23" s="93"/>
      <c r="AA23" s="93" t="s">
        <v>831</v>
      </c>
      <c r="AB23" s="93">
        <v>5</v>
      </c>
      <c r="AC23" s="279" t="s">
        <v>86</v>
      </c>
      <c r="AD23" s="271">
        <v>0.05</v>
      </c>
      <c r="AE23" s="509"/>
      <c r="AF23" s="93"/>
      <c r="AG23" s="93"/>
      <c r="AH23" s="93"/>
      <c r="AI23" s="93"/>
      <c r="AJ23" s="511"/>
      <c r="AK23" s="130"/>
      <c r="AL23" s="130"/>
      <c r="AM23" s="130"/>
      <c r="AN23" s="273"/>
      <c r="AO23" s="266"/>
      <c r="AP23" s="278"/>
      <c r="AQ23" s="509"/>
      <c r="AR23" s="131"/>
      <c r="AS23" s="131"/>
      <c r="AT23" s="128"/>
      <c r="AU23" s="93"/>
      <c r="AV23" s="511"/>
      <c r="AW23" s="130"/>
      <c r="AX23" s="130"/>
      <c r="AY23" s="130"/>
      <c r="AZ23" s="130"/>
      <c r="BA23" s="332"/>
      <c r="BB23" s="340"/>
    </row>
    <row r="24" spans="1:54" s="25" customFormat="1" ht="60" customHeight="1">
      <c r="A24" s="510"/>
      <c r="B24" s="93"/>
      <c r="C24" s="93"/>
      <c r="D24" s="93"/>
      <c r="E24" s="93"/>
      <c r="F24" s="511"/>
      <c r="G24" s="130"/>
      <c r="H24" s="130"/>
      <c r="I24" s="130"/>
      <c r="J24" s="273"/>
      <c r="K24" s="266"/>
      <c r="L24" s="278"/>
      <c r="M24" s="509"/>
      <c r="N24" s="135"/>
      <c r="O24" s="135" t="s">
        <v>750</v>
      </c>
      <c r="P24" s="93">
        <v>5</v>
      </c>
      <c r="Q24" s="93" t="s">
        <v>749</v>
      </c>
      <c r="R24" s="511"/>
      <c r="S24" s="130"/>
      <c r="T24" s="130" t="s">
        <v>123</v>
      </c>
      <c r="U24" s="130">
        <v>5</v>
      </c>
      <c r="V24" s="273" t="s">
        <v>86</v>
      </c>
      <c r="W24" s="266">
        <v>0.05</v>
      </c>
      <c r="X24" s="278">
        <v>0.05</v>
      </c>
      <c r="Y24" s="509"/>
      <c r="Z24" s="93"/>
      <c r="AA24" s="93" t="s">
        <v>832</v>
      </c>
      <c r="AB24" s="93"/>
      <c r="AC24" s="279"/>
      <c r="AD24" s="271"/>
      <c r="AE24" s="509"/>
      <c r="AF24" s="93"/>
      <c r="AG24" s="93"/>
      <c r="AH24" s="93"/>
      <c r="AI24" s="93"/>
      <c r="AJ24" s="511"/>
      <c r="AK24" s="130"/>
      <c r="AL24" s="130"/>
      <c r="AM24" s="130"/>
      <c r="AN24" s="273"/>
      <c r="AO24" s="266"/>
      <c r="AP24" s="278"/>
      <c r="AQ24" s="509"/>
      <c r="AR24" s="131"/>
      <c r="AS24" s="131"/>
      <c r="AT24" s="128"/>
      <c r="AU24" s="93"/>
      <c r="AV24" s="511"/>
      <c r="AW24" s="130"/>
      <c r="AX24" s="130"/>
      <c r="AY24" s="130"/>
      <c r="AZ24" s="130"/>
      <c r="BA24" s="332"/>
      <c r="BB24" s="340"/>
    </row>
    <row r="25" spans="1:54" s="25" customFormat="1" ht="60" customHeight="1">
      <c r="A25" s="93" t="s">
        <v>751</v>
      </c>
      <c r="B25" s="93" t="s">
        <v>22</v>
      </c>
      <c r="C25" s="93" t="s">
        <v>22</v>
      </c>
      <c r="D25" s="93">
        <v>1</v>
      </c>
      <c r="E25" s="93" t="s">
        <v>127</v>
      </c>
      <c r="F25" s="130" t="s">
        <v>22</v>
      </c>
      <c r="G25" s="130" t="s">
        <v>22</v>
      </c>
      <c r="H25" s="130" t="s">
        <v>22</v>
      </c>
      <c r="I25" s="130">
        <v>1</v>
      </c>
      <c r="J25" s="273" t="s">
        <v>127</v>
      </c>
      <c r="K25" s="266"/>
      <c r="L25" s="278"/>
      <c r="M25" s="322" t="s">
        <v>22</v>
      </c>
      <c r="N25" s="322" t="s">
        <v>22</v>
      </c>
      <c r="O25" s="322" t="s">
        <v>22</v>
      </c>
      <c r="P25" s="93">
        <v>1</v>
      </c>
      <c r="Q25" s="93" t="s">
        <v>127</v>
      </c>
      <c r="R25" s="389" t="s">
        <v>22</v>
      </c>
      <c r="S25" s="389" t="s">
        <v>22</v>
      </c>
      <c r="T25" s="389" t="s">
        <v>22</v>
      </c>
      <c r="U25" s="130">
        <v>1</v>
      </c>
      <c r="V25" s="273" t="s">
        <v>127</v>
      </c>
      <c r="W25" s="266"/>
      <c r="X25" s="278"/>
      <c r="Y25" s="322" t="s">
        <v>751</v>
      </c>
      <c r="Z25" s="93"/>
      <c r="AA25" s="93"/>
      <c r="AB25" s="93"/>
      <c r="AC25" s="279"/>
      <c r="AD25" s="271"/>
      <c r="AE25" s="322" t="s">
        <v>48</v>
      </c>
      <c r="AF25" s="93" t="s">
        <v>48</v>
      </c>
      <c r="AG25" s="93" t="s">
        <v>48</v>
      </c>
      <c r="AH25" s="93">
        <v>1</v>
      </c>
      <c r="AI25" s="93" t="s">
        <v>127</v>
      </c>
      <c r="AJ25" s="130" t="s">
        <v>48</v>
      </c>
      <c r="AK25" s="130" t="s">
        <v>48</v>
      </c>
      <c r="AL25" s="130" t="s">
        <v>48</v>
      </c>
      <c r="AM25" s="130">
        <v>1</v>
      </c>
      <c r="AN25" s="273" t="s">
        <v>127</v>
      </c>
      <c r="AO25" s="266"/>
      <c r="AP25" s="278"/>
      <c r="AQ25" s="322" t="s">
        <v>751</v>
      </c>
      <c r="AR25" s="93" t="s">
        <v>22</v>
      </c>
      <c r="AS25" s="93" t="s">
        <v>22</v>
      </c>
      <c r="AT25" s="93">
        <v>1</v>
      </c>
      <c r="AU25" s="93" t="s">
        <v>127</v>
      </c>
      <c r="AV25" s="130" t="s">
        <v>22</v>
      </c>
      <c r="AW25" s="130" t="s">
        <v>22</v>
      </c>
      <c r="AX25" s="130" t="s">
        <v>22</v>
      </c>
      <c r="AY25" s="130">
        <v>1</v>
      </c>
      <c r="AZ25" s="130" t="s">
        <v>127</v>
      </c>
      <c r="BA25" s="332"/>
      <c r="BB25" s="340"/>
    </row>
    <row r="26" spans="1:54">
      <c r="K26" s="7">
        <f>K11+K15+K16+K17+K19+K21</f>
        <v>1.26</v>
      </c>
      <c r="L26" s="7">
        <f>L11+L15+L16+L17+L19+L21</f>
        <v>1.26</v>
      </c>
      <c r="W26" s="7">
        <f>W3+W4+W5+W6+W19+W22+W23+W24</f>
        <v>1.3</v>
      </c>
      <c r="X26" s="336">
        <f>X3+X4+X5+X6+X10+X11+X12+X19+X22+X23+X24</f>
        <v>1.6199999999999999</v>
      </c>
      <c r="AD26" s="7">
        <f>AD10+AD11+AD14+AD15+AD17+AD19+AD21+AD22+AD23</f>
        <v>2</v>
      </c>
      <c r="AO26" s="7">
        <f>AD10+AD11+AD14+AD15+AD17+AO19</f>
        <v>1.65</v>
      </c>
      <c r="AP26" s="7">
        <f>AP10+AP11+AP14+AP16+AP17+AP19</f>
        <v>1.9700000000000002</v>
      </c>
      <c r="BA26" s="342">
        <f>BA10+BA14+BA17+BA18+BA19+BA22</f>
        <v>1.45</v>
      </c>
      <c r="BB26" s="342">
        <f>BB14+BB17+BB18+BB19+BB22+BB12</f>
        <v>1.35</v>
      </c>
    </row>
    <row r="28" spans="1:54">
      <c r="Z28" s="388"/>
      <c r="AA28" s="387"/>
      <c r="AB28" s="387"/>
      <c r="AC28" s="387"/>
    </row>
    <row r="29" spans="1:54">
      <c r="Z29" s="387"/>
      <c r="AA29" s="387"/>
      <c r="AB29" s="387"/>
      <c r="AC29" s="387"/>
    </row>
    <row r="30" spans="1:54">
      <c r="Z30" s="387"/>
      <c r="AA30" s="387"/>
      <c r="AB30" s="387"/>
      <c r="AC30" s="387"/>
    </row>
    <row r="31" spans="1:54">
      <c r="Z31" s="387"/>
      <c r="AA31" s="387"/>
      <c r="AB31" s="387"/>
      <c r="AC31" s="387"/>
    </row>
  </sheetData>
  <mergeCells count="63">
    <mergeCell ref="P1:Q1"/>
    <mergeCell ref="A1:C1"/>
    <mergeCell ref="D1:E1"/>
    <mergeCell ref="F1:H1"/>
    <mergeCell ref="I1:J1"/>
    <mergeCell ref="M1:O1"/>
    <mergeCell ref="AY1:AZ1"/>
    <mergeCell ref="R1:T1"/>
    <mergeCell ref="U1:V1"/>
    <mergeCell ref="Y1:AA1"/>
    <mergeCell ref="AB1:AC1"/>
    <mergeCell ref="AE1:AG1"/>
    <mergeCell ref="AH1:AI1"/>
    <mergeCell ref="AJ1:AL1"/>
    <mergeCell ref="AM1:AN1"/>
    <mergeCell ref="AQ1:AS1"/>
    <mergeCell ref="AT1:AU1"/>
    <mergeCell ref="AV1:AX1"/>
    <mergeCell ref="F2:F8"/>
    <mergeCell ref="A2:A8"/>
    <mergeCell ref="M2:M8"/>
    <mergeCell ref="R2:R8"/>
    <mergeCell ref="Y2:Y8"/>
    <mergeCell ref="AE9:AE13"/>
    <mergeCell ref="AJ9:AJ13"/>
    <mergeCell ref="AE2:AE6"/>
    <mergeCell ref="AQ9:AQ13"/>
    <mergeCell ref="AV9:AV13"/>
    <mergeCell ref="AJ2:AJ6"/>
    <mergeCell ref="AQ2:AQ6"/>
    <mergeCell ref="AV2:AV6"/>
    <mergeCell ref="A9:A13"/>
    <mergeCell ref="F9:F13"/>
    <mergeCell ref="M9:M13"/>
    <mergeCell ref="R9:R13"/>
    <mergeCell ref="Y9:Y13"/>
    <mergeCell ref="A14:A18"/>
    <mergeCell ref="F14:F18"/>
    <mergeCell ref="M14:M18"/>
    <mergeCell ref="R14:R18"/>
    <mergeCell ref="Y14:Y18"/>
    <mergeCell ref="A19:A20"/>
    <mergeCell ref="F19:F20"/>
    <mergeCell ref="M19:M20"/>
    <mergeCell ref="R19:R20"/>
    <mergeCell ref="Y19:Y20"/>
    <mergeCell ref="A21:A24"/>
    <mergeCell ref="F21:F24"/>
    <mergeCell ref="M21:M24"/>
    <mergeCell ref="R21:R24"/>
    <mergeCell ref="Y21:Y24"/>
    <mergeCell ref="AE21:AE24"/>
    <mergeCell ref="AE14:AE18"/>
    <mergeCell ref="AJ14:AJ18"/>
    <mergeCell ref="AQ14:AQ18"/>
    <mergeCell ref="AV14:AV18"/>
    <mergeCell ref="AE19:AE20"/>
    <mergeCell ref="AJ19:AJ20"/>
    <mergeCell ref="AQ19:AQ20"/>
    <mergeCell ref="AV19:AV20"/>
    <mergeCell ref="AJ21:AJ24"/>
    <mergeCell ref="AQ21:AQ24"/>
    <mergeCell ref="AV21:AV24"/>
  </mergeCells>
  <phoneticPr fontId="22" type="noConversion"/>
  <printOptions horizontalCentered="1" verticalCentered="1"/>
  <pageMargins left="0" right="0" top="0" bottom="0" header="0.31496062992125984" footer="0.31496062992125984"/>
  <pageSetup paperSize="9" scale="4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30" zoomScaleNormal="30" workbookViewId="0">
      <selection activeCell="N27" sqref="N27"/>
    </sheetView>
  </sheetViews>
  <sheetFormatPr defaultRowHeight="27.75"/>
  <cols>
    <col min="1" max="1" width="9.625" style="23" customWidth="1"/>
    <col min="2" max="2" width="23.125" style="23" customWidth="1"/>
    <col min="3" max="3" width="28.5" style="23" customWidth="1"/>
    <col min="4" max="5" width="9" style="23"/>
    <col min="6" max="6" width="9.5" style="23" customWidth="1"/>
    <col min="7" max="8" width="20.5" style="23" customWidth="1"/>
    <col min="9" max="10" width="9" style="23"/>
    <col min="11" max="11" width="16" style="23" hidden="1" customWidth="1"/>
    <col min="12" max="12" width="15.5" style="327" hidden="1" customWidth="1"/>
    <col min="13" max="13" width="10" style="23" customWidth="1"/>
    <col min="14" max="14" width="22.875" style="23" customWidth="1"/>
    <col min="15" max="15" width="19.25" style="23" customWidth="1"/>
    <col min="16" max="17" width="9" style="23"/>
    <col min="18" max="18" width="9" style="23" customWidth="1"/>
    <col min="19" max="19" width="24.25" style="23" customWidth="1"/>
    <col min="20" max="20" width="21.5" style="23" customWidth="1"/>
    <col min="21" max="21" width="13" style="23" customWidth="1"/>
    <col min="22" max="22" width="9" style="23"/>
    <col min="23" max="23" width="14.75" style="342" hidden="1" customWidth="1"/>
    <col min="24" max="24" width="13.5" style="343" hidden="1" customWidth="1"/>
    <col min="25" max="25" width="9" style="9"/>
  </cols>
  <sheetData>
    <row r="1" spans="1:24" s="26" customFormat="1" ht="60" customHeight="1">
      <c r="A1" s="507">
        <v>44025</v>
      </c>
      <c r="B1" s="507"/>
      <c r="C1" s="507"/>
      <c r="D1" s="508">
        <f>A1</f>
        <v>44025</v>
      </c>
      <c r="E1" s="508"/>
      <c r="F1" s="505">
        <f>A1</f>
        <v>44025</v>
      </c>
      <c r="G1" s="505"/>
      <c r="H1" s="505"/>
      <c r="I1" s="468">
        <f>F1</f>
        <v>44025</v>
      </c>
      <c r="J1" s="476"/>
      <c r="K1" s="326"/>
      <c r="L1" s="328"/>
      <c r="M1" s="506">
        <v>44026</v>
      </c>
      <c r="N1" s="507"/>
      <c r="O1" s="507"/>
      <c r="P1" s="508">
        <f>M1</f>
        <v>44026</v>
      </c>
      <c r="Q1" s="508"/>
      <c r="R1" s="505" t="s">
        <v>308</v>
      </c>
      <c r="S1" s="505"/>
      <c r="T1" s="505"/>
      <c r="U1" s="468">
        <f>P1</f>
        <v>44026</v>
      </c>
      <c r="V1" s="468"/>
      <c r="W1" s="349"/>
      <c r="X1" s="350"/>
    </row>
    <row r="2" spans="1:24" s="26" customFormat="1" ht="60" customHeight="1">
      <c r="A2" s="510" t="s">
        <v>287</v>
      </c>
      <c r="B2" s="189" t="s">
        <v>1022</v>
      </c>
      <c r="C2" s="190" t="s">
        <v>85</v>
      </c>
      <c r="D2" s="128">
        <v>65</v>
      </c>
      <c r="E2" s="93" t="s">
        <v>86</v>
      </c>
      <c r="F2" s="511" t="s">
        <v>287</v>
      </c>
      <c r="G2" s="189" t="s">
        <v>1022</v>
      </c>
      <c r="H2" s="130" t="s">
        <v>85</v>
      </c>
      <c r="I2" s="130">
        <v>65</v>
      </c>
      <c r="J2" s="273" t="s">
        <v>86</v>
      </c>
      <c r="K2" s="266" t="s">
        <v>948</v>
      </c>
      <c r="L2" s="278" t="s">
        <v>948</v>
      </c>
      <c r="M2" s="509" t="s">
        <v>287</v>
      </c>
      <c r="N2" s="129" t="s">
        <v>306</v>
      </c>
      <c r="O2" s="93" t="s">
        <v>85</v>
      </c>
      <c r="P2" s="93">
        <v>65</v>
      </c>
      <c r="Q2" s="93" t="s">
        <v>86</v>
      </c>
      <c r="R2" s="511" t="s">
        <v>287</v>
      </c>
      <c r="S2" s="129" t="s">
        <v>33</v>
      </c>
      <c r="T2" s="136" t="s">
        <v>85</v>
      </c>
      <c r="U2" s="130">
        <v>65</v>
      </c>
      <c r="V2" s="130" t="s">
        <v>86</v>
      </c>
      <c r="W2" s="351" t="s">
        <v>948</v>
      </c>
      <c r="X2" s="352" t="s">
        <v>948</v>
      </c>
    </row>
    <row r="3" spans="1:24" s="26" customFormat="1" ht="60" customHeight="1">
      <c r="A3" s="510"/>
      <c r="B3" s="190"/>
      <c r="C3" s="190" t="s">
        <v>1023</v>
      </c>
      <c r="D3" s="128">
        <v>15</v>
      </c>
      <c r="E3" s="93" t="s">
        <v>753</v>
      </c>
      <c r="F3" s="511"/>
      <c r="G3" s="130"/>
      <c r="H3" s="130" t="s">
        <v>1024</v>
      </c>
      <c r="I3" s="130">
        <v>15</v>
      </c>
      <c r="J3" s="273" t="s">
        <v>86</v>
      </c>
      <c r="K3" s="266" t="s">
        <v>944</v>
      </c>
      <c r="L3" s="278" t="s">
        <v>974</v>
      </c>
      <c r="M3" s="509"/>
      <c r="N3" s="93"/>
      <c r="O3" s="93" t="s">
        <v>754</v>
      </c>
      <c r="P3" s="93">
        <v>15</v>
      </c>
      <c r="Q3" s="93" t="s">
        <v>86</v>
      </c>
      <c r="R3" s="511"/>
      <c r="S3" s="130"/>
      <c r="T3" s="130" t="s">
        <v>160</v>
      </c>
      <c r="U3" s="130">
        <v>15</v>
      </c>
      <c r="V3" s="130" t="s">
        <v>86</v>
      </c>
      <c r="W3" s="351" t="s">
        <v>974</v>
      </c>
      <c r="X3" s="352" t="s">
        <v>974</v>
      </c>
    </row>
    <row r="4" spans="1:24" s="26" customFormat="1" ht="60" customHeight="1">
      <c r="A4" s="510" t="s">
        <v>755</v>
      </c>
      <c r="B4" s="129" t="s">
        <v>756</v>
      </c>
      <c r="C4" s="198" t="s">
        <v>757</v>
      </c>
      <c r="D4" s="128">
        <v>30</v>
      </c>
      <c r="E4" s="93" t="s">
        <v>86</v>
      </c>
      <c r="F4" s="511" t="s">
        <v>755</v>
      </c>
      <c r="G4" s="137" t="s">
        <v>283</v>
      </c>
      <c r="H4" s="92" t="s">
        <v>284</v>
      </c>
      <c r="I4" s="191">
        <v>80</v>
      </c>
      <c r="J4" s="273" t="s">
        <v>86</v>
      </c>
      <c r="K4" s="266" t="s">
        <v>927</v>
      </c>
      <c r="L4" s="278" t="s">
        <v>970</v>
      </c>
      <c r="M4" s="509" t="s">
        <v>755</v>
      </c>
      <c r="N4" s="137" t="s">
        <v>758</v>
      </c>
      <c r="O4" s="127" t="s">
        <v>759</v>
      </c>
      <c r="P4" s="128">
        <v>70</v>
      </c>
      <c r="Q4" s="93" t="s">
        <v>760</v>
      </c>
      <c r="R4" s="511" t="s">
        <v>755</v>
      </c>
      <c r="S4" s="94" t="s">
        <v>761</v>
      </c>
      <c r="T4" s="114" t="s">
        <v>762</v>
      </c>
      <c r="U4" s="191">
        <v>70</v>
      </c>
      <c r="V4" s="130" t="s">
        <v>86</v>
      </c>
      <c r="W4" s="319" t="s">
        <v>873</v>
      </c>
      <c r="X4" s="352" t="s">
        <v>873</v>
      </c>
    </row>
    <row r="5" spans="1:24" s="26" customFormat="1" ht="60" customHeight="1">
      <c r="A5" s="510"/>
      <c r="B5" s="93"/>
      <c r="C5" s="198" t="s">
        <v>763</v>
      </c>
      <c r="D5" s="128">
        <v>50</v>
      </c>
      <c r="E5" s="93" t="s">
        <v>86</v>
      </c>
      <c r="F5" s="511"/>
      <c r="G5" s="100"/>
      <c r="H5" s="92" t="s">
        <v>285</v>
      </c>
      <c r="I5" s="191">
        <v>10</v>
      </c>
      <c r="J5" s="273" t="s">
        <v>86</v>
      </c>
      <c r="K5" s="266" t="s">
        <v>926</v>
      </c>
      <c r="L5" s="278">
        <v>0.1</v>
      </c>
      <c r="M5" s="509"/>
      <c r="N5" s="93"/>
      <c r="O5" s="198" t="s">
        <v>764</v>
      </c>
      <c r="P5" s="128">
        <v>15</v>
      </c>
      <c r="Q5" s="93"/>
      <c r="R5" s="511"/>
      <c r="S5" s="100"/>
      <c r="T5" s="199" t="s">
        <v>764</v>
      </c>
      <c r="U5" s="191">
        <v>15</v>
      </c>
      <c r="V5" s="130" t="s">
        <v>86</v>
      </c>
      <c r="W5" s="351" t="s">
        <v>1001</v>
      </c>
      <c r="X5" s="351" t="s">
        <v>1001</v>
      </c>
    </row>
    <row r="6" spans="1:24" s="26" customFormat="1" ht="60" customHeight="1">
      <c r="A6" s="510"/>
      <c r="B6" s="93"/>
      <c r="C6" s="190" t="s">
        <v>765</v>
      </c>
      <c r="D6" s="128">
        <v>15</v>
      </c>
      <c r="E6" s="93" t="s">
        <v>86</v>
      </c>
      <c r="F6" s="511"/>
      <c r="G6" s="100"/>
      <c r="H6" s="92" t="s">
        <v>286</v>
      </c>
      <c r="I6" s="191">
        <v>10</v>
      </c>
      <c r="J6" s="273" t="s">
        <v>86</v>
      </c>
      <c r="K6" s="266">
        <v>0.27</v>
      </c>
      <c r="L6" s="278">
        <v>0.1</v>
      </c>
      <c r="M6" s="509"/>
      <c r="N6" s="93"/>
      <c r="O6" s="93" t="s">
        <v>766</v>
      </c>
      <c r="P6" s="93">
        <v>5</v>
      </c>
      <c r="Q6" s="93"/>
      <c r="R6" s="511"/>
      <c r="S6" s="100"/>
      <c r="T6" s="130" t="s">
        <v>767</v>
      </c>
      <c r="U6" s="130">
        <v>10</v>
      </c>
      <c r="V6" s="130" t="s">
        <v>86</v>
      </c>
      <c r="W6" s="351">
        <v>0.05</v>
      </c>
      <c r="X6" s="352">
        <v>0.1</v>
      </c>
    </row>
    <row r="7" spans="1:24" s="26" customFormat="1" ht="60" customHeight="1">
      <c r="A7" s="510"/>
      <c r="B7" s="93"/>
      <c r="C7" s="190" t="s">
        <v>768</v>
      </c>
      <c r="D7" s="128">
        <v>5</v>
      </c>
      <c r="E7" s="93" t="s">
        <v>86</v>
      </c>
      <c r="F7" s="511"/>
      <c r="G7" s="100"/>
      <c r="H7" s="92" t="s">
        <v>104</v>
      </c>
      <c r="I7" s="191">
        <v>10</v>
      </c>
      <c r="J7" s="273" t="s">
        <v>86</v>
      </c>
      <c r="K7" s="266">
        <v>0.05</v>
      </c>
      <c r="L7" s="278">
        <v>0.1</v>
      </c>
      <c r="M7" s="509"/>
      <c r="N7" s="93"/>
      <c r="O7" s="93" t="s">
        <v>767</v>
      </c>
      <c r="P7" s="93">
        <v>10</v>
      </c>
      <c r="Q7" s="93"/>
      <c r="R7" s="511"/>
      <c r="S7" s="100"/>
      <c r="T7" s="191" t="s">
        <v>769</v>
      </c>
      <c r="U7" s="191">
        <v>10</v>
      </c>
      <c r="V7" s="130" t="s">
        <v>86</v>
      </c>
      <c r="W7" s="351">
        <v>0.1</v>
      </c>
      <c r="X7" s="352">
        <v>0.1</v>
      </c>
    </row>
    <row r="8" spans="1:24" s="26" customFormat="1" ht="60" customHeight="1">
      <c r="A8" s="510"/>
      <c r="B8" s="93"/>
      <c r="C8" s="190" t="s">
        <v>770</v>
      </c>
      <c r="D8" s="128">
        <v>5</v>
      </c>
      <c r="E8" s="93" t="s">
        <v>86</v>
      </c>
      <c r="F8" s="511"/>
      <c r="G8" s="100"/>
      <c r="H8" s="114"/>
      <c r="I8" s="191"/>
      <c r="J8" s="273"/>
      <c r="K8" s="266">
        <v>0.05</v>
      </c>
      <c r="L8" s="278"/>
      <c r="M8" s="509"/>
      <c r="N8" s="93"/>
      <c r="O8" s="128" t="s">
        <v>769</v>
      </c>
      <c r="P8" s="128">
        <v>5</v>
      </c>
      <c r="Q8" s="93"/>
      <c r="R8" s="511"/>
      <c r="S8" s="100"/>
      <c r="T8" s="114"/>
      <c r="U8" s="191"/>
      <c r="V8" s="130"/>
      <c r="W8" s="351">
        <v>0.05</v>
      </c>
      <c r="X8" s="352"/>
    </row>
    <row r="9" spans="1:24" s="26" customFormat="1" ht="60" customHeight="1">
      <c r="A9" s="510"/>
      <c r="B9" s="93"/>
      <c r="C9" s="128" t="s">
        <v>771</v>
      </c>
      <c r="D9" s="128">
        <v>5</v>
      </c>
      <c r="E9" s="93" t="s">
        <v>86</v>
      </c>
      <c r="F9" s="511"/>
      <c r="G9" s="132"/>
      <c r="H9" s="114"/>
      <c r="I9" s="191"/>
      <c r="J9" s="273"/>
      <c r="K9" s="266">
        <v>0.05</v>
      </c>
      <c r="L9" s="278"/>
      <c r="M9" s="509"/>
      <c r="N9" s="516" t="s">
        <v>772</v>
      </c>
      <c r="O9" s="516"/>
      <c r="P9" s="516"/>
      <c r="Q9" s="516"/>
      <c r="R9" s="511"/>
      <c r="S9" s="130"/>
      <c r="T9" s="130"/>
      <c r="U9" s="130"/>
      <c r="V9" s="130"/>
      <c r="W9" s="351"/>
      <c r="X9" s="352"/>
    </row>
    <row r="10" spans="1:24" s="26" customFormat="1" ht="60" customHeight="1">
      <c r="A10" s="192"/>
      <c r="B10" s="93"/>
      <c r="C10" s="128" t="s">
        <v>773</v>
      </c>
      <c r="D10" s="128">
        <v>5</v>
      </c>
      <c r="E10" s="93" t="s">
        <v>86</v>
      </c>
      <c r="F10" s="193"/>
      <c r="G10" s="132"/>
      <c r="H10" s="114"/>
      <c r="I10" s="191"/>
      <c r="J10" s="273"/>
      <c r="K10" s="266">
        <v>0.05</v>
      </c>
      <c r="L10" s="278"/>
      <c r="M10" s="337"/>
      <c r="N10" s="93"/>
      <c r="O10" s="93"/>
      <c r="P10" s="93"/>
      <c r="Q10" s="93"/>
      <c r="R10" s="193"/>
      <c r="S10" s="130"/>
      <c r="T10" s="130"/>
      <c r="U10" s="130"/>
      <c r="V10" s="130"/>
      <c r="W10" s="351"/>
      <c r="X10" s="352"/>
    </row>
    <row r="11" spans="1:24" s="26" customFormat="1" ht="60" customHeight="1">
      <c r="A11" s="192"/>
      <c r="B11" s="93"/>
      <c r="C11" s="128" t="s">
        <v>774</v>
      </c>
      <c r="D11" s="128"/>
      <c r="E11" s="93"/>
      <c r="F11" s="193"/>
      <c r="G11" s="132"/>
      <c r="H11" s="114"/>
      <c r="I11" s="191"/>
      <c r="J11" s="273"/>
      <c r="K11" s="266"/>
      <c r="L11" s="278"/>
      <c r="M11" s="337"/>
      <c r="N11" s="93"/>
      <c r="O11" s="93"/>
      <c r="P11" s="93"/>
      <c r="Q11" s="93"/>
      <c r="R11" s="193"/>
      <c r="S11" s="130"/>
      <c r="T11" s="130"/>
      <c r="U11" s="130"/>
      <c r="V11" s="130"/>
      <c r="W11" s="351"/>
      <c r="X11" s="352"/>
    </row>
    <row r="12" spans="1:24" s="26" customFormat="1" ht="60" customHeight="1">
      <c r="A12" s="510" t="s">
        <v>775</v>
      </c>
      <c r="B12" s="129" t="s">
        <v>827</v>
      </c>
      <c r="C12" s="93" t="s">
        <v>834</v>
      </c>
      <c r="D12" s="93">
        <v>40</v>
      </c>
      <c r="E12" s="93" t="s">
        <v>86</v>
      </c>
      <c r="F12" s="511" t="s">
        <v>775</v>
      </c>
      <c r="G12" s="129" t="s">
        <v>827</v>
      </c>
      <c r="H12" s="130" t="s">
        <v>834</v>
      </c>
      <c r="I12" s="130">
        <v>40</v>
      </c>
      <c r="J12" s="273" t="s">
        <v>86</v>
      </c>
      <c r="K12" s="266" t="s">
        <v>932</v>
      </c>
      <c r="L12" s="278" t="s">
        <v>932</v>
      </c>
      <c r="M12" s="509" t="s">
        <v>775</v>
      </c>
      <c r="N12" s="145" t="s">
        <v>776</v>
      </c>
      <c r="O12" s="119" t="s">
        <v>777</v>
      </c>
      <c r="P12" s="120">
        <v>65</v>
      </c>
      <c r="Q12" s="108" t="s">
        <v>86</v>
      </c>
      <c r="R12" s="511" t="s">
        <v>775</v>
      </c>
      <c r="S12" s="145" t="s">
        <v>776</v>
      </c>
      <c r="T12" s="139" t="s">
        <v>777</v>
      </c>
      <c r="U12" s="136">
        <v>65</v>
      </c>
      <c r="V12" s="112" t="s">
        <v>86</v>
      </c>
      <c r="W12" s="351">
        <v>0.65</v>
      </c>
      <c r="X12" s="352">
        <v>0.65</v>
      </c>
    </row>
    <row r="13" spans="1:24" s="26" customFormat="1" ht="60" customHeight="1">
      <c r="A13" s="510"/>
      <c r="B13" s="93"/>
      <c r="C13" s="93" t="s">
        <v>835</v>
      </c>
      <c r="D13" s="93">
        <v>15</v>
      </c>
      <c r="E13" s="93" t="s">
        <v>86</v>
      </c>
      <c r="F13" s="511"/>
      <c r="G13" s="130"/>
      <c r="H13" s="130" t="s">
        <v>835</v>
      </c>
      <c r="I13" s="130">
        <v>15</v>
      </c>
      <c r="J13" s="273" t="s">
        <v>86</v>
      </c>
      <c r="K13" s="266" t="s">
        <v>1010</v>
      </c>
      <c r="L13" s="278" t="s">
        <v>998</v>
      </c>
      <c r="M13" s="509"/>
      <c r="N13" s="119"/>
      <c r="O13" s="119" t="s">
        <v>778</v>
      </c>
      <c r="P13" s="120">
        <v>15</v>
      </c>
      <c r="Q13" s="133" t="s">
        <v>86</v>
      </c>
      <c r="R13" s="511"/>
      <c r="S13" s="139"/>
      <c r="T13" s="139" t="s">
        <v>778</v>
      </c>
      <c r="U13" s="136">
        <v>15</v>
      </c>
      <c r="V13" s="111" t="s">
        <v>86</v>
      </c>
      <c r="W13" s="351" t="s">
        <v>1007</v>
      </c>
      <c r="X13" s="352" t="s">
        <v>1007</v>
      </c>
    </row>
    <row r="14" spans="1:24" s="26" customFormat="1" ht="60" customHeight="1">
      <c r="A14" s="510"/>
      <c r="B14" s="93"/>
      <c r="C14" s="93" t="s">
        <v>836</v>
      </c>
      <c r="D14" s="93">
        <v>15</v>
      </c>
      <c r="E14" s="93" t="s">
        <v>86</v>
      </c>
      <c r="F14" s="511"/>
      <c r="G14" s="130"/>
      <c r="H14" s="130" t="s">
        <v>836</v>
      </c>
      <c r="I14" s="130">
        <v>15</v>
      </c>
      <c r="J14" s="273" t="s">
        <v>86</v>
      </c>
      <c r="K14" s="266">
        <v>0.15</v>
      </c>
      <c r="L14" s="278">
        <v>0.15</v>
      </c>
      <c r="M14" s="509"/>
      <c r="N14" s="119"/>
      <c r="O14" s="119" t="s">
        <v>779</v>
      </c>
      <c r="P14" s="120">
        <v>2</v>
      </c>
      <c r="Q14" s="133" t="s">
        <v>86</v>
      </c>
      <c r="R14" s="511"/>
      <c r="S14" s="139"/>
      <c r="T14" s="139" t="s">
        <v>779</v>
      </c>
      <c r="U14" s="136">
        <v>2</v>
      </c>
      <c r="V14" s="111" t="s">
        <v>86</v>
      </c>
      <c r="W14" s="351" t="s">
        <v>1008</v>
      </c>
      <c r="X14" s="352" t="s">
        <v>1008</v>
      </c>
    </row>
    <row r="15" spans="1:24" s="26" customFormat="1" ht="60" customHeight="1">
      <c r="A15" s="510"/>
      <c r="B15" s="93"/>
      <c r="C15" s="93" t="s">
        <v>837</v>
      </c>
      <c r="D15" s="93"/>
      <c r="E15" s="93"/>
      <c r="F15" s="511"/>
      <c r="G15" s="130"/>
      <c r="H15" s="130"/>
      <c r="I15" s="130"/>
      <c r="J15" s="273"/>
      <c r="K15" s="266"/>
      <c r="L15" s="278"/>
      <c r="M15" s="509"/>
      <c r="N15" s="120"/>
      <c r="O15" s="119" t="s">
        <v>780</v>
      </c>
      <c r="P15" s="138"/>
      <c r="Q15" s="133"/>
      <c r="R15" s="511"/>
      <c r="S15" s="136"/>
      <c r="T15" s="139" t="s">
        <v>780</v>
      </c>
      <c r="U15" s="136"/>
      <c r="V15" s="111"/>
      <c r="W15" s="351"/>
      <c r="X15" s="352"/>
    </row>
    <row r="16" spans="1:24" s="26" customFormat="1" ht="60" customHeight="1">
      <c r="A16" s="510"/>
      <c r="B16" s="188"/>
      <c r="C16" s="127"/>
      <c r="D16" s="224"/>
      <c r="E16" s="224"/>
      <c r="F16" s="511"/>
      <c r="G16" s="130"/>
      <c r="H16" s="130"/>
      <c r="I16" s="130"/>
      <c r="J16" s="273"/>
      <c r="K16" s="266"/>
      <c r="L16" s="278"/>
      <c r="M16" s="509"/>
      <c r="N16" s="120"/>
      <c r="O16" s="119" t="s">
        <v>781</v>
      </c>
      <c r="P16" s="120"/>
      <c r="Q16" s="133"/>
      <c r="R16" s="511"/>
      <c r="S16" s="136"/>
      <c r="T16" s="139" t="s">
        <v>781</v>
      </c>
      <c r="U16" s="136"/>
      <c r="V16" s="111"/>
      <c r="W16" s="351"/>
      <c r="X16" s="352"/>
    </row>
    <row r="17" spans="1:25" s="26" customFormat="1" ht="60" customHeight="1">
      <c r="A17" s="510" t="s">
        <v>782</v>
      </c>
      <c r="B17" s="129" t="s">
        <v>783</v>
      </c>
      <c r="C17" s="93" t="s">
        <v>784</v>
      </c>
      <c r="D17" s="93">
        <v>70</v>
      </c>
      <c r="E17" s="93" t="s">
        <v>86</v>
      </c>
      <c r="F17" s="511" t="s">
        <v>782</v>
      </c>
      <c r="G17" s="129" t="s">
        <v>21</v>
      </c>
      <c r="H17" s="130" t="s">
        <v>304</v>
      </c>
      <c r="I17" s="130">
        <v>70</v>
      </c>
      <c r="J17" s="273" t="s">
        <v>86</v>
      </c>
      <c r="K17" s="266">
        <v>0.7</v>
      </c>
      <c r="L17" s="278">
        <v>0.7</v>
      </c>
      <c r="M17" s="509" t="s">
        <v>782</v>
      </c>
      <c r="N17" s="129" t="s">
        <v>783</v>
      </c>
      <c r="O17" s="93" t="s">
        <v>784</v>
      </c>
      <c r="P17" s="93">
        <v>70</v>
      </c>
      <c r="Q17" s="93" t="s">
        <v>86</v>
      </c>
      <c r="R17" s="511" t="s">
        <v>782</v>
      </c>
      <c r="S17" s="129" t="s">
        <v>21</v>
      </c>
      <c r="T17" s="130" t="s">
        <v>304</v>
      </c>
      <c r="U17" s="130">
        <v>70</v>
      </c>
      <c r="V17" s="130" t="s">
        <v>86</v>
      </c>
      <c r="W17" s="351">
        <v>0.7</v>
      </c>
      <c r="X17" s="352">
        <v>0.7</v>
      </c>
    </row>
    <row r="18" spans="1:25" s="26" customFormat="1" ht="60" customHeight="1">
      <c r="A18" s="510"/>
      <c r="B18" s="93"/>
      <c r="C18" s="93" t="s">
        <v>780</v>
      </c>
      <c r="D18" s="93"/>
      <c r="E18" s="93"/>
      <c r="F18" s="511"/>
      <c r="G18" s="130"/>
      <c r="H18" s="130" t="s">
        <v>780</v>
      </c>
      <c r="I18" s="130"/>
      <c r="J18" s="273"/>
      <c r="K18" s="266"/>
      <c r="L18" s="278"/>
      <c r="M18" s="509"/>
      <c r="N18" s="93"/>
      <c r="O18" s="93" t="s">
        <v>780</v>
      </c>
      <c r="P18" s="93"/>
      <c r="Q18" s="93"/>
      <c r="R18" s="511"/>
      <c r="S18" s="130"/>
      <c r="T18" s="130" t="s">
        <v>780</v>
      </c>
      <c r="U18" s="130"/>
      <c r="V18" s="130"/>
      <c r="W18" s="351"/>
      <c r="X18" s="352"/>
    </row>
    <row r="19" spans="1:25" s="26" customFormat="1" ht="60" customHeight="1">
      <c r="A19" s="510" t="s">
        <v>785</v>
      </c>
      <c r="B19" s="189" t="s">
        <v>871</v>
      </c>
      <c r="C19" s="134" t="s">
        <v>536</v>
      </c>
      <c r="D19" s="128">
        <v>20</v>
      </c>
      <c r="E19" s="93" t="s">
        <v>86</v>
      </c>
      <c r="F19" s="511" t="s">
        <v>785</v>
      </c>
      <c r="G19" s="189" t="s">
        <v>786</v>
      </c>
      <c r="H19" s="130" t="s">
        <v>535</v>
      </c>
      <c r="I19" s="130">
        <v>35</v>
      </c>
      <c r="J19" s="273" t="s">
        <v>86</v>
      </c>
      <c r="K19" s="266">
        <v>0.2</v>
      </c>
      <c r="L19" s="278">
        <v>0.35</v>
      </c>
      <c r="M19" s="509" t="s">
        <v>785</v>
      </c>
      <c r="N19" s="189" t="s">
        <v>787</v>
      </c>
      <c r="O19" s="131" t="s">
        <v>870</v>
      </c>
      <c r="P19" s="128">
        <v>25</v>
      </c>
      <c r="Q19" s="93" t="s">
        <v>86</v>
      </c>
      <c r="R19" s="511" t="s">
        <v>785</v>
      </c>
      <c r="S19" s="129" t="s">
        <v>245</v>
      </c>
      <c r="T19" s="130" t="s">
        <v>870</v>
      </c>
      <c r="U19" s="130">
        <v>25</v>
      </c>
      <c r="V19" s="130" t="s">
        <v>86</v>
      </c>
      <c r="W19" s="351">
        <v>0.25</v>
      </c>
      <c r="X19" s="352">
        <v>0.25</v>
      </c>
    </row>
    <row r="20" spans="1:25" s="26" customFormat="1" ht="60" customHeight="1">
      <c r="A20" s="510" t="s">
        <v>785</v>
      </c>
      <c r="B20" s="131"/>
      <c r="C20" s="131" t="s">
        <v>195</v>
      </c>
      <c r="D20" s="128">
        <v>5</v>
      </c>
      <c r="E20" s="93" t="s">
        <v>86</v>
      </c>
      <c r="F20" s="511"/>
      <c r="G20" s="130"/>
      <c r="H20" s="130" t="s">
        <v>116</v>
      </c>
      <c r="I20" s="130"/>
      <c r="J20" s="273" t="s">
        <v>86</v>
      </c>
      <c r="K20" s="266" t="s">
        <v>1006</v>
      </c>
      <c r="L20" s="278"/>
      <c r="M20" s="509" t="s">
        <v>785</v>
      </c>
      <c r="N20" s="131"/>
      <c r="O20" s="190" t="s">
        <v>788</v>
      </c>
      <c r="P20" s="128">
        <v>5</v>
      </c>
      <c r="Q20" s="93" t="s">
        <v>86</v>
      </c>
      <c r="R20" s="511"/>
      <c r="S20" s="130"/>
      <c r="T20" s="130" t="s">
        <v>123</v>
      </c>
      <c r="U20" s="130">
        <v>5</v>
      </c>
      <c r="V20" s="130" t="s">
        <v>86</v>
      </c>
      <c r="W20" s="351">
        <v>0.05</v>
      </c>
      <c r="X20" s="352">
        <v>0.05</v>
      </c>
    </row>
    <row r="21" spans="1:25" s="26" customFormat="1" ht="60" customHeight="1">
      <c r="A21" s="510"/>
      <c r="B21" s="131"/>
      <c r="C21" s="131" t="s">
        <v>846</v>
      </c>
      <c r="D21" s="128"/>
      <c r="E21" s="93" t="s">
        <v>86</v>
      </c>
      <c r="F21" s="511"/>
      <c r="G21" s="130"/>
      <c r="H21" s="130"/>
      <c r="I21" s="130"/>
      <c r="J21" s="273"/>
      <c r="K21" s="266"/>
      <c r="L21" s="278"/>
      <c r="M21" s="509"/>
      <c r="N21" s="131"/>
      <c r="O21" s="131" t="s">
        <v>789</v>
      </c>
      <c r="P21" s="128">
        <v>5</v>
      </c>
      <c r="Q21" s="93" t="s">
        <v>86</v>
      </c>
      <c r="R21" s="511"/>
      <c r="S21" s="130"/>
      <c r="T21" s="130"/>
      <c r="U21" s="130"/>
      <c r="V21" s="130"/>
      <c r="W21" s="351">
        <v>0.05</v>
      </c>
      <c r="X21" s="352"/>
    </row>
    <row r="22" spans="1:25" s="26" customFormat="1" ht="60" customHeight="1">
      <c r="A22" s="510"/>
      <c r="B22" s="131"/>
      <c r="C22" s="98" t="s">
        <v>158</v>
      </c>
      <c r="D22" s="98"/>
      <c r="E22" s="195"/>
      <c r="F22" s="511"/>
      <c r="G22" s="130"/>
      <c r="H22" s="130"/>
      <c r="I22" s="130"/>
      <c r="J22" s="273"/>
      <c r="K22" s="266"/>
      <c r="L22" s="278"/>
      <c r="M22" s="509"/>
      <c r="N22" s="131"/>
      <c r="O22" s="93" t="s">
        <v>790</v>
      </c>
      <c r="P22" s="93"/>
      <c r="Q22" s="93"/>
      <c r="R22" s="511"/>
      <c r="S22" s="130"/>
      <c r="T22" s="130"/>
      <c r="U22" s="130"/>
      <c r="V22" s="130"/>
      <c r="W22" s="351"/>
      <c r="X22" s="352"/>
    </row>
    <row r="23" spans="1:25" s="26" customFormat="1" ht="60" customHeight="1">
      <c r="A23" s="93" t="s">
        <v>751</v>
      </c>
      <c r="B23" s="93" t="s">
        <v>22</v>
      </c>
      <c r="C23" s="93" t="s">
        <v>22</v>
      </c>
      <c r="D23" s="93">
        <v>1</v>
      </c>
      <c r="E23" s="93" t="s">
        <v>127</v>
      </c>
      <c r="F23" s="130" t="s">
        <v>22</v>
      </c>
      <c r="G23" s="130" t="s">
        <v>22</v>
      </c>
      <c r="H23" s="130" t="s">
        <v>22</v>
      </c>
      <c r="I23" s="130">
        <v>1</v>
      </c>
      <c r="J23" s="273" t="s">
        <v>127</v>
      </c>
      <c r="K23" s="266"/>
      <c r="L23" s="278"/>
      <c r="M23" s="322" t="s">
        <v>751</v>
      </c>
      <c r="N23" s="93" t="s">
        <v>22</v>
      </c>
      <c r="O23" s="93" t="s">
        <v>22</v>
      </c>
      <c r="P23" s="93">
        <v>1</v>
      </c>
      <c r="Q23" s="93" t="s">
        <v>127</v>
      </c>
      <c r="R23" s="130" t="s">
        <v>22</v>
      </c>
      <c r="S23" s="130" t="s">
        <v>22</v>
      </c>
      <c r="T23" s="130" t="s">
        <v>22</v>
      </c>
      <c r="U23" s="130">
        <v>1</v>
      </c>
      <c r="V23" s="130" t="s">
        <v>127</v>
      </c>
      <c r="W23" s="351"/>
      <c r="X23" s="352"/>
    </row>
    <row r="24" spans="1:25">
      <c r="K24" s="23">
        <f>K6+K7+K8+K9+K10+K14+K17+K19</f>
        <v>1.5199999999999998</v>
      </c>
      <c r="L24" s="23">
        <f>L6+L7+L8+L9+L10+L14+L17+L19+L5</f>
        <v>1.5</v>
      </c>
      <c r="W24" s="342">
        <f>W6+W7+W8+W12+W17+W19+W20+W21</f>
        <v>1.9000000000000001</v>
      </c>
      <c r="X24" s="342">
        <f>X6+X7+X8+X12+X17+X19+X20+X21</f>
        <v>1.85</v>
      </c>
      <c r="Y24" s="342"/>
    </row>
  </sheetData>
  <mergeCells count="29">
    <mergeCell ref="I1:J1"/>
    <mergeCell ref="A2:A3"/>
    <mergeCell ref="F2:F3"/>
    <mergeCell ref="U1:V1"/>
    <mergeCell ref="M2:M3"/>
    <mergeCell ref="R2:R3"/>
    <mergeCell ref="M1:O1"/>
    <mergeCell ref="P1:Q1"/>
    <mergeCell ref="R1:T1"/>
    <mergeCell ref="A1:C1"/>
    <mergeCell ref="D1:E1"/>
    <mergeCell ref="F1:H1"/>
    <mergeCell ref="A19:A22"/>
    <mergeCell ref="F19:F22"/>
    <mergeCell ref="A4:A9"/>
    <mergeCell ref="F4:F9"/>
    <mergeCell ref="A12:A16"/>
    <mergeCell ref="F12:F16"/>
    <mergeCell ref="A17:A18"/>
    <mergeCell ref="F17:F18"/>
    <mergeCell ref="R17:R18"/>
    <mergeCell ref="M4:M9"/>
    <mergeCell ref="R4:R9"/>
    <mergeCell ref="M19:M22"/>
    <mergeCell ref="R19:R22"/>
    <mergeCell ref="N9:Q9"/>
    <mergeCell ref="M12:M16"/>
    <mergeCell ref="R12:R16"/>
    <mergeCell ref="M17:M18"/>
  </mergeCells>
  <phoneticPr fontId="22" type="noConversion"/>
  <printOptions horizontalCentered="1" verticalCentered="1"/>
  <pageMargins left="0" right="0" top="0" bottom="0" header="0.31496062992125984" footer="0.31496062992125984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2</vt:i4>
      </vt:variant>
    </vt:vector>
  </HeadingPairs>
  <TitlesOfParts>
    <vt:vector size="11" baseType="lpstr">
      <vt:lpstr>10906-07月葷食菜單</vt:lpstr>
      <vt:lpstr>10906-07月素食菜單 </vt:lpstr>
      <vt:lpstr>0601-0605</vt:lpstr>
      <vt:lpstr>0608-0612</vt:lpstr>
      <vt:lpstr>0615-0620</vt:lpstr>
      <vt:lpstr>0622-0624</vt:lpstr>
      <vt:lpstr>0629-0703</vt:lpstr>
      <vt:lpstr>0706-0710</vt:lpstr>
      <vt:lpstr>0713-0714</vt:lpstr>
      <vt:lpstr>'10906-07月素食菜單 '!Print_Area</vt:lpstr>
      <vt:lpstr>'10906-07月葷食菜單'!Print_Area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hyn-sch11</dc:creator>
  <cp:lastModifiedBy>邱小慧</cp:lastModifiedBy>
  <cp:lastPrinted>2020-05-21T04:57:09Z</cp:lastPrinted>
  <dcterms:created xsi:type="dcterms:W3CDTF">2019-05-08T03:38:23Z</dcterms:created>
  <dcterms:modified xsi:type="dcterms:W3CDTF">2020-05-24T15:07:59Z</dcterms:modified>
</cp:coreProperties>
</file>