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7245" tabRatio="752" activeTab="2"/>
  </bookViews>
  <sheets>
    <sheet name="10910月葷食菜單" sheetId="2" r:id="rId1"/>
    <sheet name="10910月素食菜單" sheetId="4" r:id="rId2"/>
    <sheet name="食材明細" sheetId="1" r:id="rId3"/>
  </sheets>
  <definedNames>
    <definedName name="_xlnm.Print_Area" localSheetId="1">'10910月素食菜單'!$A$1:$Q$30</definedName>
    <definedName name="_xlnm.Print_Area" localSheetId="0">'10910月葷食菜單'!$A$1:$P$34</definedName>
    <definedName name="_xlnm.Print_Area" localSheetId="2">食材明細!$A$1:$U$483</definedName>
  </definedNames>
  <calcPr calcId="124519"/>
</workbook>
</file>

<file path=xl/calcChain.xml><?xml version="1.0" encoding="utf-8"?>
<calcChain xmlns="http://schemas.openxmlformats.org/spreadsheetml/2006/main">
  <c r="S305" i="1"/>
  <c r="M23" i="4"/>
  <c r="S218" i="1" l="1"/>
  <c r="S89" l="1"/>
  <c r="K23" i="4" l="1"/>
  <c r="P8" l="1"/>
  <c r="P9"/>
  <c r="P10"/>
  <c r="P11"/>
  <c r="P12"/>
  <c r="P13"/>
  <c r="P14"/>
  <c r="P15"/>
  <c r="P16"/>
  <c r="P17"/>
  <c r="P18"/>
  <c r="P19"/>
  <c r="P20"/>
  <c r="P21"/>
  <c r="P22"/>
  <c r="P7"/>
  <c r="O7" i="2"/>
  <c r="N23" i="4"/>
  <c r="T373" i="1"/>
  <c r="U373"/>
  <c r="S373"/>
  <c r="T195"/>
  <c r="U195"/>
  <c r="S195"/>
  <c r="O8" i="2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L27"/>
  <c r="O27" l="1"/>
  <c r="S443" i="1"/>
  <c r="T443"/>
  <c r="U443"/>
  <c r="S423"/>
  <c r="T423"/>
  <c r="U423"/>
  <c r="S354"/>
  <c r="T354"/>
  <c r="U354"/>
  <c r="S332"/>
  <c r="T332"/>
  <c r="U332"/>
  <c r="T305"/>
  <c r="U305"/>
  <c r="S262"/>
  <c r="T262"/>
  <c r="U262"/>
  <c r="S242"/>
  <c r="T242"/>
  <c r="U242"/>
  <c r="T218"/>
  <c r="U218"/>
  <c r="T152"/>
  <c r="U152"/>
  <c r="S152"/>
  <c r="T133"/>
  <c r="U133"/>
  <c r="S133"/>
  <c r="U89"/>
  <c r="T89"/>
  <c r="T49"/>
  <c r="U49"/>
  <c r="S49"/>
  <c r="T26"/>
  <c r="U26"/>
  <c r="S26"/>
  <c r="E15" i="4"/>
  <c r="A31" i="2"/>
  <c r="E17"/>
  <c r="F31"/>
  <c r="E31"/>
  <c r="D31"/>
  <c r="Q25" i="4"/>
  <c r="J23"/>
  <c r="L23"/>
  <c r="J27" i="2"/>
  <c r="K27"/>
  <c r="I27"/>
  <c r="P29"/>
  <c r="P23" i="4" l="1"/>
  <c r="E12"/>
  <c r="E13" i="2"/>
  <c r="E16" i="4"/>
  <c r="E18" i="2"/>
  <c r="C13" l="1"/>
  <c r="F22" i="4" l="1"/>
  <c r="F21"/>
  <c r="F20"/>
  <c r="F19"/>
  <c r="F18"/>
  <c r="F17"/>
  <c r="F16"/>
  <c r="F15"/>
  <c r="F14"/>
  <c r="F13"/>
  <c r="F12"/>
  <c r="F11"/>
  <c r="F10"/>
  <c r="F9"/>
  <c r="F8"/>
  <c r="F7"/>
  <c r="I22" l="1"/>
  <c r="I19"/>
  <c r="I18"/>
  <c r="I17"/>
  <c r="I16"/>
  <c r="I15"/>
  <c r="I14"/>
  <c r="I11"/>
  <c r="I10"/>
  <c r="I9"/>
  <c r="H22"/>
  <c r="H21"/>
  <c r="H20"/>
  <c r="H19"/>
  <c r="H18"/>
  <c r="H17"/>
  <c r="H16"/>
  <c r="H15"/>
  <c r="H14"/>
  <c r="H13"/>
  <c r="H12"/>
  <c r="H11"/>
  <c r="H10"/>
  <c r="H9"/>
  <c r="G22"/>
  <c r="G21"/>
  <c r="G20"/>
  <c r="G19"/>
  <c r="G18"/>
  <c r="G17"/>
  <c r="G16"/>
  <c r="G15"/>
  <c r="G14"/>
  <c r="G13"/>
  <c r="G12"/>
  <c r="G11"/>
  <c r="G10"/>
  <c r="G9"/>
  <c r="E22"/>
  <c r="E21"/>
  <c r="E20"/>
  <c r="E19"/>
  <c r="E18"/>
  <c r="E17"/>
  <c r="E14"/>
  <c r="E13"/>
  <c r="E11"/>
  <c r="E10"/>
  <c r="E9"/>
  <c r="D22"/>
  <c r="D21"/>
  <c r="D20"/>
  <c r="D19"/>
  <c r="D18"/>
  <c r="D17"/>
  <c r="D16"/>
  <c r="D15"/>
  <c r="D14"/>
  <c r="D13"/>
  <c r="D12"/>
  <c r="D11"/>
  <c r="D10"/>
  <c r="C22"/>
  <c r="C21"/>
  <c r="C20"/>
  <c r="C19"/>
  <c r="C18"/>
  <c r="C17"/>
  <c r="C16"/>
  <c r="C15"/>
  <c r="C14"/>
  <c r="C13"/>
  <c r="C12"/>
  <c r="C11"/>
  <c r="C10"/>
  <c r="D9"/>
  <c r="C9"/>
  <c r="I8"/>
  <c r="H8"/>
  <c r="G8"/>
  <c r="E8"/>
  <c r="D8"/>
  <c r="C8"/>
  <c r="I7"/>
  <c r="H7"/>
  <c r="G7"/>
  <c r="E7"/>
  <c r="D7"/>
  <c r="C7"/>
  <c r="H26" i="2"/>
  <c r="G26"/>
  <c r="F26"/>
  <c r="E26"/>
  <c r="D26"/>
  <c r="C26"/>
  <c r="G25"/>
  <c r="F25"/>
  <c r="D25"/>
  <c r="C25"/>
  <c r="G24"/>
  <c r="F24"/>
  <c r="E24"/>
  <c r="D24"/>
  <c r="C24"/>
  <c r="G23"/>
  <c r="F23"/>
  <c r="E23"/>
  <c r="D23"/>
  <c r="C23"/>
  <c r="H22"/>
  <c r="G22"/>
  <c r="F22"/>
  <c r="E22"/>
  <c r="D22"/>
  <c r="C22"/>
  <c r="H21"/>
  <c r="G21"/>
  <c r="F21"/>
  <c r="E21"/>
  <c r="D21"/>
  <c r="C21"/>
  <c r="H20"/>
  <c r="G20"/>
  <c r="F20"/>
  <c r="E20"/>
  <c r="D20"/>
  <c r="C20"/>
  <c r="G19"/>
  <c r="F19"/>
  <c r="E19"/>
  <c r="D19"/>
  <c r="C19"/>
  <c r="H18"/>
  <c r="G18"/>
  <c r="F18"/>
  <c r="D18"/>
  <c r="C18"/>
  <c r="H17"/>
  <c r="G17"/>
  <c r="F17"/>
  <c r="D17"/>
  <c r="C17"/>
  <c r="H16"/>
  <c r="G16"/>
  <c r="F16"/>
  <c r="E16"/>
  <c r="D16"/>
  <c r="C16"/>
  <c r="G15"/>
  <c r="F15"/>
  <c r="D15"/>
  <c r="C15"/>
  <c r="G14"/>
  <c r="F14"/>
  <c r="E14"/>
  <c r="D14"/>
  <c r="C14"/>
  <c r="F13"/>
  <c r="G13"/>
  <c r="D13"/>
  <c r="H12"/>
  <c r="G12"/>
  <c r="F12"/>
  <c r="E12"/>
  <c r="D12"/>
  <c r="C12"/>
  <c r="H11"/>
  <c r="G11"/>
  <c r="F11"/>
  <c r="E11"/>
  <c r="D11"/>
  <c r="C11"/>
  <c r="H10"/>
  <c r="G10"/>
  <c r="F10"/>
  <c r="E10"/>
  <c r="D10"/>
  <c r="C10"/>
  <c r="G9"/>
  <c r="F9"/>
  <c r="E9"/>
  <c r="D9"/>
  <c r="C9"/>
  <c r="H8"/>
  <c r="G8"/>
  <c r="F8"/>
  <c r="E8"/>
  <c r="D8"/>
  <c r="C8"/>
  <c r="H7"/>
  <c r="G7"/>
  <c r="F7"/>
  <c r="E7"/>
  <c r="D7"/>
  <c r="C7"/>
</calcChain>
</file>

<file path=xl/sharedStrings.xml><?xml version="1.0" encoding="utf-8"?>
<sst xmlns="http://schemas.openxmlformats.org/spreadsheetml/2006/main" count="1732" uniqueCount="487">
  <si>
    <t>日期</t>
    <phoneticPr fontId="1" type="noConversion"/>
  </si>
  <si>
    <t>星期</t>
    <phoneticPr fontId="1" type="noConversion"/>
  </si>
  <si>
    <t>菜餚名稱</t>
  </si>
  <si>
    <t>菜餚名稱</t>
    <phoneticPr fontId="1" type="noConversion"/>
  </si>
  <si>
    <t>食材明細</t>
  </si>
  <si>
    <t>食材明細</t>
    <phoneticPr fontId="1" type="noConversion"/>
  </si>
  <si>
    <t>重量</t>
  </si>
  <si>
    <t>重量</t>
    <phoneticPr fontId="1" type="noConversion"/>
  </si>
  <si>
    <t>單位</t>
  </si>
  <si>
    <t>單位</t>
    <phoneticPr fontId="1" type="noConversion"/>
  </si>
  <si>
    <t>麥片飯</t>
    <phoneticPr fontId="1" type="noConversion"/>
  </si>
  <si>
    <t>白米</t>
  </si>
  <si>
    <t>g</t>
  </si>
  <si>
    <t>麥片</t>
    <phoneticPr fontId="1" type="noConversion"/>
  </si>
  <si>
    <t>馬鈴薯中丁</t>
  </si>
  <si>
    <t>紅蘿蔔中丁</t>
  </si>
  <si>
    <t>杏鮑菇</t>
  </si>
  <si>
    <t>有機青菜</t>
  </si>
  <si>
    <t>薑絲</t>
  </si>
  <si>
    <t>水果</t>
  </si>
  <si>
    <t>水果</t>
    <phoneticPr fontId="1" type="noConversion"/>
  </si>
  <si>
    <t>份</t>
  </si>
  <si>
    <t>份</t>
    <phoneticPr fontId="1" type="noConversion"/>
  </si>
  <si>
    <t>蔥段</t>
  </si>
  <si>
    <t>薄豆腐小丁-非基改</t>
  </si>
  <si>
    <t>絞蒜</t>
  </si>
  <si>
    <t>高麗菜絲</t>
  </si>
  <si>
    <t>P</t>
  </si>
  <si>
    <t>碎干丁-非基改</t>
  </si>
  <si>
    <t>木耳絲</t>
  </si>
  <si>
    <t>薑絲</t>
    <phoneticPr fontId="1" type="noConversion"/>
  </si>
  <si>
    <t>小米飯</t>
  </si>
  <si>
    <t>小米</t>
  </si>
  <si>
    <t>紅蘿蔔絲</t>
  </si>
  <si>
    <t>薑絲</t>
    <phoneticPr fontId="1" type="noConversion"/>
  </si>
  <si>
    <t>馬鈴薯小丁</t>
    <phoneticPr fontId="1" type="noConversion"/>
  </si>
  <si>
    <t>枸杞</t>
  </si>
  <si>
    <t>二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</si>
  <si>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</si>
  <si>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</si>
  <si>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</si>
  <si>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</si>
  <si>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白米</t>
    <phoneticPr fontId="1" type="noConversion"/>
  </si>
  <si>
    <t>番茄小丁</t>
    <phoneticPr fontId="1" type="noConversion"/>
  </si>
  <si>
    <t>洋蔥小丁</t>
    <phoneticPr fontId="1" type="noConversion"/>
  </si>
  <si>
    <t>毛豆仁</t>
  </si>
  <si>
    <t>油豆腐</t>
  </si>
  <si>
    <t>白蘿蔔中丁</t>
  </si>
  <si>
    <t>香菇中丁</t>
  </si>
  <si>
    <t>g</t>
    <phoneticPr fontId="1" type="noConversion"/>
  </si>
  <si>
    <t>地瓜飯</t>
    <phoneticPr fontId="1" type="noConversion"/>
  </si>
  <si>
    <t>胚芽飯</t>
    <phoneticPr fontId="1" type="noConversion"/>
  </si>
  <si>
    <t>胚芽</t>
    <phoneticPr fontId="1" type="noConversion"/>
  </si>
  <si>
    <t>盒蛋</t>
    <phoneticPr fontId="1" type="noConversion"/>
  </si>
  <si>
    <t>P</t>
    <phoneticPr fontId="1" type="noConversion"/>
  </si>
  <si>
    <t>紫菜蛋花湯</t>
  </si>
  <si>
    <t>水果</t>
    <phoneticPr fontId="1" type="noConversion"/>
  </si>
  <si>
    <t>薏仁</t>
    <phoneticPr fontId="1" type="noConversion"/>
  </si>
  <si>
    <t>白飯</t>
  </si>
  <si>
    <t>白飯</t>
    <phoneticPr fontId="1" type="noConversion"/>
  </si>
  <si>
    <t>里肌大排</t>
    <phoneticPr fontId="1" type="noConversion"/>
  </si>
  <si>
    <t>咖哩洋芋</t>
  </si>
  <si>
    <t>番茄大丁</t>
    <phoneticPr fontId="1" type="noConversion"/>
  </si>
  <si>
    <t>羅宋湯</t>
    <phoneticPr fontId="1" type="noConversion"/>
  </si>
  <si>
    <t>二</t>
    <phoneticPr fontId="1" type="noConversion"/>
  </si>
  <si>
    <t>酸辣湯</t>
  </si>
  <si>
    <t>脆筍絲</t>
  </si>
  <si>
    <t xml:space="preserve">傳真電話：02-28319956                       公司網址：http://www.hungyuan.com.tw                           </t>
  </si>
  <si>
    <t>日期</t>
  </si>
  <si>
    <t>星期</t>
  </si>
  <si>
    <t>主食</t>
  </si>
  <si>
    <t>主菜</t>
  </si>
  <si>
    <t>青菜</t>
  </si>
  <si>
    <t>湯</t>
  </si>
  <si>
    <t>水果/鮮奶</t>
  </si>
  <si>
    <t>全穀
雜糧
(份)</t>
  </si>
  <si>
    <t>豆魚
蛋肉
(份)</t>
  </si>
  <si>
    <t>蔬菜
(份)</t>
  </si>
  <si>
    <t>乳品類
(份)</t>
  </si>
  <si>
    <t>油脂類
(份)</t>
  </si>
  <si>
    <t>水果類
(份)</t>
  </si>
  <si>
    <t>熱量</t>
  </si>
  <si>
    <t>鈣質</t>
  </si>
  <si>
    <t>仟卡</t>
  </si>
  <si>
    <t>毫克</t>
  </si>
  <si>
    <t>水果/鮮奶</t>
    <phoneticPr fontId="1" type="noConversion"/>
  </si>
  <si>
    <t xml:space="preserve">六  大  類  營  養  分  析   - 月 平  均 </t>
  </si>
  <si>
    <t>平均鈣量</t>
  </si>
  <si>
    <t>主菜種類(次/月)</t>
  </si>
  <si>
    <t>主菜食材特性分析(次/月)</t>
    <phoneticPr fontId="1" type="noConversion"/>
  </si>
  <si>
    <t>副菜食材分析(次/月)</t>
  </si>
  <si>
    <t>其他分析(次/月)</t>
  </si>
  <si>
    <t>豆、蛋及其製品</t>
  </si>
  <si>
    <t>魚肉及海鮮</t>
  </si>
  <si>
    <t>豬肉</t>
  </si>
  <si>
    <t>雞肉</t>
  </si>
  <si>
    <t>生鮮食材</t>
  </si>
  <si>
    <t>調理食品</t>
  </si>
  <si>
    <t>加工食品</t>
  </si>
  <si>
    <t>油炸品</t>
  </si>
  <si>
    <t>甜湯</t>
  </si>
  <si>
    <t>魚肉蛋類</t>
  </si>
  <si>
    <t>其他</t>
  </si>
  <si>
    <t>蔬食日</t>
  </si>
  <si>
    <t xml:space="preserve"> 為油炸品，請適量攝取</t>
  </si>
  <si>
    <t>服務電話：02-28319956                       營養師 : 邱佳慧 (營養字第004895號)</t>
    <phoneticPr fontId="1" type="noConversion"/>
  </si>
  <si>
    <t>課輔班</t>
    <phoneticPr fontId="1" type="noConversion"/>
  </si>
  <si>
    <t>水果/鮮奶</t>
    <phoneticPr fontId="1" type="noConversion"/>
  </si>
  <si>
    <t>水果</t>
    <phoneticPr fontId="1" type="noConversion"/>
  </si>
  <si>
    <t>副菜一</t>
    <phoneticPr fontId="1" type="noConversion"/>
  </si>
  <si>
    <t>副菜二</t>
    <phoneticPr fontId="1" type="noConversion"/>
  </si>
  <si>
    <t>大白菜切</t>
    <phoneticPr fontId="1" type="noConversion"/>
  </si>
  <si>
    <t>g</t>
    <phoneticPr fontId="1" type="noConversion"/>
  </si>
  <si>
    <t>醬爆芝麻干丁</t>
    <phoneticPr fontId="1" type="noConversion"/>
  </si>
  <si>
    <t>豆干片</t>
    <phoneticPr fontId="1" type="noConversion"/>
  </si>
  <si>
    <t>杏鮑菇絲</t>
    <phoneticPr fontId="1" type="noConversion"/>
  </si>
  <si>
    <t>木耳絲</t>
    <phoneticPr fontId="1" type="noConversion"/>
  </si>
  <si>
    <t>白芝麻</t>
    <phoneticPr fontId="1" type="noConversion"/>
  </si>
  <si>
    <t>白蘿蔔中丁</t>
    <phoneticPr fontId="1" type="noConversion"/>
  </si>
  <si>
    <t>紅蘿蔔片</t>
    <phoneticPr fontId="1" type="noConversion"/>
  </si>
  <si>
    <t>杏鮑菇</t>
    <phoneticPr fontId="1" type="noConversion"/>
  </si>
  <si>
    <t>客家小炒</t>
    <phoneticPr fontId="1" type="noConversion"/>
  </si>
  <si>
    <t>芹菜段</t>
    <phoneticPr fontId="1" type="noConversion"/>
  </si>
  <si>
    <t>薑絲</t>
    <phoneticPr fontId="1" type="noConversion"/>
  </si>
  <si>
    <t>金針菇</t>
    <phoneticPr fontId="1" type="noConversion"/>
  </si>
  <si>
    <t>地瓜絲</t>
    <phoneticPr fontId="1" type="noConversion"/>
  </si>
  <si>
    <t>白菜滷</t>
    <phoneticPr fontId="1" type="noConversion"/>
  </si>
  <si>
    <t>木耳片</t>
    <phoneticPr fontId="1" type="noConversion"/>
  </si>
  <si>
    <t>海結燒豆干</t>
    <phoneticPr fontId="1" type="noConversion"/>
  </si>
  <si>
    <t>大溪黑豆干片</t>
    <phoneticPr fontId="1" type="noConversion"/>
  </si>
  <si>
    <t>海帶結</t>
    <phoneticPr fontId="1" type="noConversion"/>
  </si>
  <si>
    <t>黃瓜燴什錦</t>
    <phoneticPr fontId="1" type="noConversion"/>
  </si>
  <si>
    <t>大黃瓜切片</t>
    <phoneticPr fontId="1" type="noConversion"/>
  </si>
  <si>
    <t>豬</t>
    <phoneticPr fontId="1" type="noConversion"/>
  </si>
  <si>
    <t>魚</t>
    <phoneticPr fontId="1" type="noConversion"/>
  </si>
  <si>
    <t>雞</t>
    <phoneticPr fontId="1" type="noConversion"/>
  </si>
  <si>
    <t>香菇丁</t>
    <phoneticPr fontId="1" type="noConversion"/>
  </si>
  <si>
    <t>素羅漢齋</t>
    <phoneticPr fontId="1" type="noConversion"/>
  </si>
  <si>
    <t>油豆腐</t>
    <phoneticPr fontId="1" type="noConversion"/>
  </si>
  <si>
    <t>香菇</t>
    <phoneticPr fontId="1" type="noConversion"/>
  </si>
  <si>
    <t>白蘿蔔中丁</t>
    <phoneticPr fontId="1" type="noConversion"/>
  </si>
  <si>
    <t>紅蘿蔔中丁</t>
    <phoneticPr fontId="1" type="noConversion"/>
  </si>
  <si>
    <t>玉米筍</t>
    <phoneticPr fontId="1" type="noConversion"/>
  </si>
  <si>
    <t>g</t>
    <phoneticPr fontId="1" type="noConversion"/>
  </si>
  <si>
    <t>香菇絲</t>
    <phoneticPr fontId="1" type="noConversion"/>
  </si>
  <si>
    <t>有機白飯</t>
    <phoneticPr fontId="1" type="noConversion"/>
  </si>
  <si>
    <t>有機白米</t>
    <phoneticPr fontId="1" type="noConversion"/>
  </si>
  <si>
    <t>薑絲</t>
    <phoneticPr fontId="1" type="noConversion"/>
  </si>
  <si>
    <t>有機白飯</t>
    <phoneticPr fontId="1" type="noConversion"/>
  </si>
  <si>
    <t>有機白米</t>
    <phoneticPr fontId="1" type="noConversion"/>
  </si>
  <si>
    <t>地瓜番茄和風烘蛋</t>
    <phoneticPr fontId="1" type="noConversion"/>
  </si>
  <si>
    <t>洋蔥絲</t>
    <phoneticPr fontId="1" type="noConversion"/>
  </si>
  <si>
    <t>鴻喜菇</t>
    <phoneticPr fontId="1" type="noConversion"/>
  </si>
  <si>
    <t>香菇絲</t>
    <phoneticPr fontId="1" type="noConversion"/>
  </si>
  <si>
    <t>小黃瓜片</t>
    <phoneticPr fontId="1" type="noConversion"/>
  </si>
  <si>
    <t>巴西里碎</t>
    <phoneticPr fontId="1" type="noConversion"/>
  </si>
  <si>
    <t>香椿豆包</t>
  </si>
  <si>
    <t>生豆包</t>
  </si>
  <si>
    <t>有機白米</t>
    <phoneticPr fontId="1" type="noConversion"/>
  </si>
  <si>
    <t>紅蔥末</t>
  </si>
  <si>
    <t>番茄炒蛋</t>
  </si>
  <si>
    <t>木耳片</t>
  </si>
  <si>
    <t>彩繪冬瓜</t>
  </si>
  <si>
    <t>雞肉</t>
    <phoneticPr fontId="1" type="noConversion"/>
  </si>
  <si>
    <t xml:space="preserve">地址：新北市五股區五權路54號                HACCP第168號優良廠商  108年度通過新北市盒餐工廠評鑑   </t>
    <phoneticPr fontId="1" type="noConversion"/>
  </si>
  <si>
    <t>主食</t>
    <phoneticPr fontId="1" type="noConversion"/>
  </si>
  <si>
    <t>副菜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</si>
  <si>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</si>
  <si>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</si>
  <si>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</si>
  <si>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</si>
  <si>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</si>
  <si>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課輔班</t>
    <phoneticPr fontId="1" type="noConversion"/>
  </si>
  <si>
    <t>四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</si>
  <si>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</si>
  <si>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</si>
  <si>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</si>
  <si>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</si>
  <si>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金瓜炒米粉</t>
  </si>
  <si>
    <t>椒鹽魚丁</t>
  </si>
  <si>
    <t>百頁豆腐</t>
  </si>
  <si>
    <t>茄子</t>
  </si>
  <si>
    <t>紅椒</t>
  </si>
  <si>
    <t>四季豆</t>
  </si>
  <si>
    <t>銀絲卷</t>
  </si>
  <si>
    <t>P</t>
    <phoneticPr fontId="1" type="noConversion"/>
  </si>
  <si>
    <t>紅絲海帶湯</t>
  </si>
  <si>
    <t>海帶絲切</t>
  </si>
  <si>
    <t>梅干菜-乾</t>
  </si>
  <si>
    <t>沙茶冬粉煲</t>
  </si>
  <si>
    <t>蔥花</t>
  </si>
  <si>
    <t>素沙茶醬</t>
    <phoneticPr fontId="1" type="noConversion"/>
  </si>
  <si>
    <t>芹香黃瓜湯</t>
  </si>
  <si>
    <t>芹菜末</t>
  </si>
  <si>
    <t>糙米-本產</t>
  </si>
  <si>
    <t>熟白芝麻</t>
  </si>
  <si>
    <t>翡翠扁蒲</t>
  </si>
  <si>
    <t>綠豆湯</t>
  </si>
  <si>
    <t>燕麥飯</t>
  </si>
  <si>
    <t>公糧米</t>
  </si>
  <si>
    <t>燕麥粒</t>
  </si>
  <si>
    <t>g</t>
    <phoneticPr fontId="1" type="noConversion"/>
  </si>
  <si>
    <t>紐澳良烤雞腿</t>
  </si>
  <si>
    <t>彩繪海絲</t>
  </si>
  <si>
    <t>蔥爆肉柳</t>
  </si>
  <si>
    <t>紅燒花干</t>
  </si>
  <si>
    <t>蘭花干</t>
  </si>
  <si>
    <t>香菇</t>
  </si>
  <si>
    <t>京醬干丁</t>
  </si>
  <si>
    <t>薑絲</t>
    <phoneticPr fontId="1" type="noConversion"/>
  </si>
  <si>
    <t>摩摩喳喳</t>
  </si>
  <si>
    <t>西谷米</t>
  </si>
  <si>
    <t>花豆</t>
  </si>
  <si>
    <t>椰漿</t>
  </si>
  <si>
    <t>有機白飯</t>
  </si>
  <si>
    <t>有機白米</t>
  </si>
  <si>
    <t>絲瓜燴凍豆腐</t>
  </si>
  <si>
    <t>凍豆腐-非基改</t>
  </si>
  <si>
    <t>薑片</t>
  </si>
  <si>
    <t>枸杞</t>
    <phoneticPr fontId="1" type="noConversion"/>
  </si>
  <si>
    <t>白米</t>
    <phoneticPr fontId="1" type="noConversion"/>
  </si>
  <si>
    <t>南瓜飯</t>
  </si>
  <si>
    <t>塔香雞丁</t>
  </si>
  <si>
    <t>芹香干片</t>
  </si>
  <si>
    <t>豆干切片-非基改</t>
  </si>
  <si>
    <t>西芹片</t>
  </si>
  <si>
    <t>金菇粉絲湯</t>
  </si>
  <si>
    <t>韓式炸雞</t>
  </si>
  <si>
    <t>冬瓜薏仁大骨湯</t>
  </si>
  <si>
    <t>芙蓉豆包</t>
  </si>
  <si>
    <t>玉米筍</t>
  </si>
  <si>
    <t>蕃茄中丁</t>
  </si>
  <si>
    <t>四方干丁</t>
  </si>
  <si>
    <t>燕麥飯</t>
    <phoneticPr fontId="1" type="noConversion"/>
  </si>
  <si>
    <t>味噌魚片</t>
  </si>
  <si>
    <t>味噌油腐</t>
    <phoneticPr fontId="1" type="noConversion"/>
  </si>
  <si>
    <t>薑絲</t>
    <phoneticPr fontId="1" type="noConversion"/>
  </si>
  <si>
    <t>青菜豆腐湯</t>
  </si>
  <si>
    <t>薄豆腐絲-非基改</t>
  </si>
  <si>
    <t>日式烏龍麵</t>
  </si>
  <si>
    <t>海帶芽-乾</t>
  </si>
  <si>
    <t>鹹冬瓜肉燥</t>
  </si>
  <si>
    <t>鹹冬瓜</t>
  </si>
  <si>
    <t>烤地瓜</t>
  </si>
  <si>
    <t>鹹冬瓜素肉燥</t>
    <phoneticPr fontId="1" type="noConversion"/>
  </si>
  <si>
    <t>麵腸丁</t>
    <phoneticPr fontId="1" type="noConversion"/>
  </si>
  <si>
    <t>香菇丁</t>
    <phoneticPr fontId="1" type="noConversion"/>
  </si>
  <si>
    <t>味噌海芽湯</t>
  </si>
  <si>
    <t>雙薯燉肉</t>
  </si>
  <si>
    <t>蒜片</t>
  </si>
  <si>
    <t>雙薯干丁</t>
    <phoneticPr fontId="1" type="noConversion"/>
  </si>
  <si>
    <t>四方干丁</t>
    <phoneticPr fontId="1" type="noConversion"/>
  </si>
  <si>
    <t>黃瓜麵輪</t>
  </si>
  <si>
    <t>麵輪-薄小</t>
  </si>
  <si>
    <t>蘿蔔丸片湯</t>
  </si>
  <si>
    <t>燕麥粒</t>
    <phoneticPr fontId="1" type="noConversion"/>
  </si>
  <si>
    <t>鹹水雞</t>
  </si>
  <si>
    <t>鮪魚海芽拌時蔬</t>
  </si>
  <si>
    <t>遠洋三明治鮪魚罐頭</t>
  </si>
  <si>
    <t>番茄蛋花湯</t>
  </si>
  <si>
    <t>香鬆虱目魚柳</t>
  </si>
  <si>
    <t>蔬菜餅</t>
    <phoneticPr fontId="1" type="noConversion"/>
  </si>
  <si>
    <t>地瓜絲</t>
    <phoneticPr fontId="1" type="noConversion"/>
  </si>
  <si>
    <t>三杯干丁</t>
  </si>
  <si>
    <t>杏鮑菇大丁</t>
  </si>
  <si>
    <t>麵腸片</t>
  </si>
  <si>
    <t>南瓜絲</t>
    <phoneticPr fontId="1" type="noConversion"/>
  </si>
  <si>
    <t>芋頭絲</t>
    <phoneticPr fontId="1" type="noConversion"/>
  </si>
  <si>
    <t>盒蛋</t>
    <phoneticPr fontId="1" type="noConversion"/>
  </si>
  <si>
    <t>九層塔</t>
    <phoneticPr fontId="1" type="noConversion"/>
  </si>
  <si>
    <t>日式關東煮</t>
  </si>
  <si>
    <t>油豆腐丁-非基改</t>
  </si>
  <si>
    <t>紅豆燕麥湯</t>
  </si>
  <si>
    <t>紫米糕</t>
    <phoneticPr fontId="1" type="noConversion"/>
  </si>
  <si>
    <t>雜糧飯</t>
  </si>
  <si>
    <t>梅汁菇菇雞</t>
  </si>
  <si>
    <t>梅汁素雞</t>
    <phoneticPr fontId="1" type="noConversion"/>
  </si>
  <si>
    <t>素雞</t>
    <phoneticPr fontId="1" type="noConversion"/>
  </si>
  <si>
    <t>義式巧達湯</t>
  </si>
  <si>
    <t>飄香排骨</t>
  </si>
  <si>
    <t>咖哩丸片</t>
  </si>
  <si>
    <t>薑絲紫菜湯</t>
  </si>
  <si>
    <t>紅藜荷葉粉蒸肉</t>
  </si>
  <si>
    <t>紅藜麥</t>
  </si>
  <si>
    <t>紅藜荷葉粉蒸素肉</t>
    <phoneticPr fontId="1" type="noConversion"/>
  </si>
  <si>
    <t>薄豆腐小丁</t>
    <phoneticPr fontId="1" type="noConversion"/>
  </si>
  <si>
    <t>玉米肉茸</t>
  </si>
  <si>
    <t>香菇小丁</t>
    <phoneticPr fontId="1" type="noConversion"/>
  </si>
  <si>
    <t>地瓜山粉圓湯</t>
  </si>
  <si>
    <t>山粉圓</t>
  </si>
  <si>
    <t>薏仁飯</t>
    <phoneticPr fontId="1" type="noConversion"/>
  </si>
  <si>
    <t>花瓜雞</t>
  </si>
  <si>
    <t>花瓜條</t>
  </si>
  <si>
    <t>海帶芽炒蛋</t>
  </si>
  <si>
    <t>銀羅鮮菇湯</t>
  </si>
  <si>
    <t>麥片飯</t>
  </si>
  <si>
    <t>麥片</t>
  </si>
  <si>
    <t>蒲燒鯛</t>
  </si>
  <si>
    <t>蒲燒鯛魚腹-55g-洽通</t>
  </si>
  <si>
    <t>麻婆豆腐</t>
  </si>
  <si>
    <t>蛋</t>
    <phoneticPr fontId="1" type="noConversion"/>
  </si>
  <si>
    <t>**</t>
    <phoneticPr fontId="1" type="noConversion"/>
  </si>
  <si>
    <t>紅蘿蔔絲</t>
    <phoneticPr fontId="1" type="noConversion"/>
  </si>
  <si>
    <t>冬粉</t>
    <phoneticPr fontId="1" type="noConversion"/>
  </si>
  <si>
    <t>紅蘿蔔末</t>
    <phoneticPr fontId="1" type="noConversion"/>
  </si>
  <si>
    <t>奶粉</t>
  </si>
  <si>
    <t>金沙鮑菇</t>
    <phoneticPr fontId="1" type="noConversion"/>
  </si>
  <si>
    <t>鹹蛋</t>
    <phoneticPr fontId="1" type="noConversion"/>
  </si>
  <si>
    <t>1/4豆干丁</t>
    <phoneticPr fontId="1" type="noConversion"/>
  </si>
  <si>
    <t>杏鮑菇</t>
    <phoneticPr fontId="1" type="noConversion"/>
  </si>
  <si>
    <t>鹽酥什錦菇</t>
    <phoneticPr fontId="1" type="noConversion"/>
  </si>
  <si>
    <t>香菇</t>
    <phoneticPr fontId="1" type="noConversion"/>
  </si>
  <si>
    <t>金針菇</t>
    <phoneticPr fontId="1" type="noConversion"/>
  </si>
  <si>
    <t>四季豆</t>
    <phoneticPr fontId="1" type="noConversion"/>
  </si>
  <si>
    <t>焗烤奶香白菜</t>
  </si>
  <si>
    <t>大白菜切</t>
  </si>
  <si>
    <t>香菇絲</t>
  </si>
  <si>
    <t>雙色起絲</t>
  </si>
  <si>
    <t>時蔬咖哩雞</t>
    <phoneticPr fontId="1" type="noConversion"/>
  </si>
  <si>
    <t>茄子</t>
    <phoneticPr fontId="1" type="noConversion"/>
  </si>
  <si>
    <t>青花菜</t>
  </si>
  <si>
    <t>青花菜</t>
    <phoneticPr fontId="1" type="noConversion"/>
  </si>
  <si>
    <t>紅椒</t>
    <phoneticPr fontId="1" type="noConversion"/>
  </si>
  <si>
    <t>黃椒</t>
  </si>
  <si>
    <t>黃椒</t>
    <phoneticPr fontId="1" type="noConversion"/>
  </si>
  <si>
    <t>肉絲-前腿</t>
  </si>
  <si>
    <t>冷凍水鯊魚丁</t>
  </si>
  <si>
    <t>地瓜中丁</t>
  </si>
  <si>
    <t>大骨切</t>
  </si>
  <si>
    <t>肉角-前腿</t>
  </si>
  <si>
    <t>肉片-前腿</t>
  </si>
  <si>
    <t>洋蔥絲</t>
  </si>
  <si>
    <t>小白菜切</t>
  </si>
  <si>
    <t>肉柳-前腿</t>
  </si>
  <si>
    <t>地瓜小丁</t>
  </si>
  <si>
    <t>冷藏殺菌全蛋液</t>
  </si>
  <si>
    <t>冷藏帶皮胸丁</t>
  </si>
  <si>
    <t>冷藏骨腿丁</t>
  </si>
  <si>
    <t>洋蔥中丁</t>
  </si>
  <si>
    <t>青江菜切</t>
  </si>
  <si>
    <t>洋蔥小丁</t>
  </si>
  <si>
    <t>絞肉-前腿</t>
  </si>
  <si>
    <t>油菜切</t>
  </si>
  <si>
    <t>蚵白菜切</t>
  </si>
  <si>
    <t>地瓜粗條</t>
  </si>
  <si>
    <t>珍珠虱目魚丸</t>
  </si>
  <si>
    <t>馬鈴薯小丁</t>
  </si>
  <si>
    <t>紅蘿蔔小丁</t>
  </si>
  <si>
    <t>馬鈴薯絲</t>
  </si>
  <si>
    <t>空心菜切</t>
  </si>
  <si>
    <t>大黃瓜片</t>
  </si>
  <si>
    <t>黃豆芽菜</t>
  </si>
  <si>
    <t>扁蒲片</t>
  </si>
  <si>
    <t>黃椒片</t>
  </si>
  <si>
    <t>絲瓜片</t>
  </si>
  <si>
    <t>玉米筍片</t>
  </si>
  <si>
    <t>冬瓜小丁</t>
  </si>
  <si>
    <t>冬瓜中丁</t>
  </si>
  <si>
    <t>白蘿蔔小丁</t>
  </si>
  <si>
    <t>鴻喜菇切</t>
  </si>
  <si>
    <t>白蘿蔔絲</t>
  </si>
  <si>
    <t>去皮南瓜絲</t>
  </si>
  <si>
    <t>番茄中丁</t>
  </si>
  <si>
    <t>去皮南瓜小丁</t>
  </si>
  <si>
    <t>番茄小丁</t>
  </si>
  <si>
    <t>濕米粉-炒</t>
    <phoneticPr fontId="1" type="noConversion"/>
  </si>
  <si>
    <t>濕米粉-炒</t>
    <phoneticPr fontId="1" type="noConversion"/>
  </si>
  <si>
    <t>九層塔</t>
    <phoneticPr fontId="1" type="noConversion"/>
  </si>
  <si>
    <t>沙茶醬</t>
    <phoneticPr fontId="1" type="noConversion"/>
  </si>
  <si>
    <t>青豆仁</t>
    <phoneticPr fontId="1" type="noConversion"/>
  </si>
  <si>
    <t>玉米粒</t>
    <phoneticPr fontId="1" type="noConversion"/>
  </si>
  <si>
    <t>烏魚片</t>
    <phoneticPr fontId="1" type="noConversion"/>
  </si>
  <si>
    <t>味噌</t>
    <phoneticPr fontId="1" type="noConversion"/>
  </si>
  <si>
    <t>米豆醬</t>
    <phoneticPr fontId="1" type="noConversion"/>
  </si>
  <si>
    <t>烏龍麵</t>
    <phoneticPr fontId="1" type="noConversion"/>
  </si>
  <si>
    <t>冰烤夯薯</t>
    <phoneticPr fontId="1" type="noConversion"/>
  </si>
  <si>
    <t>**</t>
    <phoneticPr fontId="1" type="noConversion"/>
  </si>
  <si>
    <t>蒸肉粉</t>
    <phoneticPr fontId="1" type="noConversion"/>
  </si>
  <si>
    <t>蒸肉粉(素食可用)</t>
    <phoneticPr fontId="1" type="noConversion"/>
  </si>
  <si>
    <t>鳳梨角</t>
    <phoneticPr fontId="1" type="noConversion"/>
  </si>
  <si>
    <t>盒蛋</t>
    <phoneticPr fontId="1" type="noConversion"/>
  </si>
  <si>
    <t>金針菇對切</t>
  </si>
  <si>
    <t>金針菇對切</t>
    <phoneticPr fontId="1" type="noConversion"/>
  </si>
  <si>
    <t>杏鮑菇切角</t>
  </si>
  <si>
    <t>紫菜-無沙</t>
    <phoneticPr fontId="1" type="noConversion"/>
  </si>
  <si>
    <t>小薏仁</t>
    <phoneticPr fontId="1" type="noConversion"/>
  </si>
  <si>
    <t>虱目魚丸</t>
    <phoneticPr fontId="1" type="noConversion"/>
  </si>
  <si>
    <t>生鮮虱目魚柳</t>
    <phoneticPr fontId="1" type="noConversion"/>
  </si>
  <si>
    <t>海苔肉鬆</t>
    <phoneticPr fontId="1" type="noConversion"/>
  </si>
  <si>
    <t>豬血糕丁</t>
    <phoneticPr fontId="1" type="noConversion"/>
  </si>
  <si>
    <t>紅豆</t>
    <phoneticPr fontId="1" type="noConversion"/>
  </si>
  <si>
    <t>紫米</t>
    <phoneticPr fontId="1" type="noConversion"/>
  </si>
  <si>
    <t>紫蘇梅</t>
    <phoneticPr fontId="1" type="noConversion"/>
  </si>
  <si>
    <t>毛豆仁</t>
    <phoneticPr fontId="1" type="noConversion"/>
  </si>
  <si>
    <t>洋菇罐頭</t>
    <phoneticPr fontId="1" type="noConversion"/>
  </si>
  <si>
    <t>糙米</t>
    <phoneticPr fontId="1" type="noConversion"/>
  </si>
  <si>
    <t>翡翠蒸蛋</t>
    <phoneticPr fontId="1" type="noConversion"/>
  </si>
  <si>
    <t>奶粉</t>
    <phoneticPr fontId="1" type="noConversion"/>
  </si>
  <si>
    <t>青豆仁</t>
    <phoneticPr fontId="1" type="noConversion"/>
  </si>
  <si>
    <t>筍香控肉</t>
  </si>
  <si>
    <t>筍香油腐</t>
  </si>
  <si>
    <t>台灣筍干</t>
  </si>
  <si>
    <t>椰漿咖哩什錦</t>
  </si>
  <si>
    <t>九層塔</t>
  </si>
  <si>
    <t>芹菜</t>
    <phoneticPr fontId="1" type="noConversion"/>
  </si>
  <si>
    <t>韭菜</t>
    <phoneticPr fontId="1" type="noConversion"/>
  </si>
  <si>
    <t>蔥段</t>
    <phoneticPr fontId="1" type="noConversion"/>
  </si>
  <si>
    <t>紅蘿蔔絲</t>
    <phoneticPr fontId="1" type="noConversion"/>
  </si>
  <si>
    <t>g</t>
    <phoneticPr fontId="1" type="noConversion"/>
  </si>
  <si>
    <t>蜜汁鮑菇</t>
    <phoneticPr fontId="1" type="noConversion"/>
  </si>
  <si>
    <t>杏鮑菇</t>
    <phoneticPr fontId="1" type="noConversion"/>
  </si>
  <si>
    <t>馬鈴薯片</t>
    <phoneticPr fontId="1" type="noConversion"/>
  </si>
  <si>
    <t>紅椒</t>
    <phoneticPr fontId="1" type="noConversion"/>
  </si>
  <si>
    <t>黃椒</t>
    <phoneticPr fontId="1" type="noConversion"/>
  </si>
  <si>
    <t>野菜天婦羅</t>
    <phoneticPr fontId="1" type="noConversion"/>
  </si>
  <si>
    <t>茄子</t>
    <phoneticPr fontId="1" type="noConversion"/>
  </si>
  <si>
    <t>地瓜</t>
    <phoneticPr fontId="1" type="noConversion"/>
  </si>
  <si>
    <t>南瓜</t>
    <phoneticPr fontId="1" type="noConversion"/>
  </si>
  <si>
    <t>玉米筍</t>
    <phoneticPr fontId="1" type="noConversion"/>
  </si>
  <si>
    <t>生豆包</t>
    <phoneticPr fontId="1" type="noConversion"/>
  </si>
  <si>
    <t>紅蘿蔔中丁</t>
    <phoneticPr fontId="1" type="noConversion"/>
  </si>
  <si>
    <t>地瓜飯</t>
    <phoneticPr fontId="1" type="noConversion"/>
  </si>
  <si>
    <t>時蔬咖哩油腐</t>
    <phoneticPr fontId="1" type="noConversion"/>
  </si>
  <si>
    <t>香菇蒸蛋</t>
  </si>
  <si>
    <t>冷藏殺菌全蛋液</t>
    <phoneticPr fontId="1" type="noConversion"/>
  </si>
  <si>
    <t>香菇絲</t>
    <phoneticPr fontId="1" type="noConversion"/>
  </si>
  <si>
    <t>青椒</t>
    <phoneticPr fontId="1" type="noConversion"/>
  </si>
  <si>
    <t>水果類
(份)</t>
    <phoneticPr fontId="1" type="noConversion"/>
  </si>
  <si>
    <t>油脂類
(份)</t>
    <phoneticPr fontId="1" type="noConversion"/>
  </si>
  <si>
    <t>乳品類</t>
    <phoneticPr fontId="1" type="noConversion"/>
  </si>
  <si>
    <t>百頁豆腐</t>
    <phoneticPr fontId="1" type="noConversion"/>
  </si>
  <si>
    <t>松茸片罐頭</t>
    <phoneticPr fontId="1" type="noConversion"/>
  </si>
  <si>
    <t>麵腸丁</t>
    <phoneticPr fontId="1" type="noConversion"/>
  </si>
  <si>
    <t>g</t>
    <phoneticPr fontId="1" type="noConversion"/>
  </si>
  <si>
    <t>洋蔥</t>
    <phoneticPr fontId="1" type="noConversion"/>
  </si>
  <si>
    <t>蔥花</t>
    <phoneticPr fontId="1" type="noConversion"/>
  </si>
  <si>
    <t>絞蒜</t>
    <phoneticPr fontId="1" type="noConversion"/>
  </si>
  <si>
    <t>玉米素肉茸</t>
    <phoneticPr fontId="1" type="noConversion"/>
  </si>
  <si>
    <t>夏威夷藜麥蛋炒飯</t>
    <phoneticPr fontId="1" type="noConversion"/>
  </si>
  <si>
    <t>藜麥</t>
    <phoneticPr fontId="1" type="noConversion"/>
  </si>
  <si>
    <t>馬鈴薯片</t>
    <phoneticPr fontId="1" type="noConversion"/>
  </si>
  <si>
    <t>杏鮑菇切片</t>
    <phoneticPr fontId="1" type="noConversion"/>
  </si>
  <si>
    <t>紅蘿蔔絲</t>
    <phoneticPr fontId="1" type="noConversion"/>
  </si>
  <si>
    <t>柚香烤肉片</t>
    <phoneticPr fontId="1" type="noConversion"/>
  </si>
  <si>
    <t>糙米飯</t>
    <phoneticPr fontId="1" type="noConversion"/>
  </si>
  <si>
    <t>紅蘿蔔末</t>
    <phoneticPr fontId="1" type="noConversion"/>
  </si>
  <si>
    <t>紅蘿蔔丁</t>
    <phoneticPr fontId="1" type="noConversion"/>
  </si>
  <si>
    <t>小黃瓜</t>
    <phoneticPr fontId="1" type="noConversion"/>
  </si>
  <si>
    <t>杏鮑菇</t>
    <phoneticPr fontId="1" type="noConversion"/>
  </si>
  <si>
    <t>馬鈴薯小丁</t>
    <phoneticPr fontId="1" type="noConversion"/>
  </si>
  <si>
    <t>玉米粒</t>
    <phoneticPr fontId="1" type="noConversion"/>
  </si>
  <si>
    <t>什錦蛋炒飯</t>
    <phoneticPr fontId="1" type="noConversion"/>
  </si>
  <si>
    <t>地瓜大丁</t>
  </si>
  <si>
    <t>冷凍棒腿</t>
  </si>
  <si>
    <t>野菇焗烤</t>
  </si>
  <si>
    <t>素肚切絲</t>
  </si>
  <si>
    <t>大白菜絲</t>
    <phoneticPr fontId="1" type="noConversion"/>
  </si>
  <si>
    <t>金瓜炒米粉</t>
    <phoneticPr fontId="1" type="noConversion"/>
  </si>
  <si>
    <t>豆包絲</t>
    <phoneticPr fontId="1" type="noConversion"/>
  </si>
  <si>
    <t>宏遠公司 109年10月份菜單   文昌、三玉、蘭雅、雨聲、芝山國小午餐群組</t>
    <phoneticPr fontId="1" type="noConversion"/>
  </si>
  <si>
    <t>宏遠公司 109年10月份菜單   文昌、三玉、蘭雅、雨聲、芝山國小午餐群組</t>
    <phoneticPr fontId="1" type="noConversion"/>
  </si>
  <si>
    <t>綠豆</t>
  </si>
  <si>
    <t>玉米濃湯</t>
  </si>
  <si>
    <t/>
  </si>
  <si>
    <t>玉米粒</t>
  </si>
  <si>
    <t>盒蛋</t>
  </si>
  <si>
    <t>洋蔥</t>
  </si>
  <si>
    <t>照燒素干貝</t>
  </si>
  <si>
    <t>小黃瓜片</t>
  </si>
  <si>
    <t>白芝麻</t>
  </si>
  <si>
    <t>青豆仁</t>
  </si>
  <si>
    <t>小干四丁-非基改</t>
  </si>
  <si>
    <t>薑燒南瓜</t>
  </si>
  <si>
    <t>去皮南瓜中丁</t>
  </si>
  <si>
    <t>凍豆腐</t>
  </si>
  <si>
    <t>甜豆莢</t>
  </si>
  <si>
    <t>夏威夷藜麥蛋炒飯</t>
  </si>
  <si>
    <t>大白菜絲</t>
    <phoneticPr fontId="1" type="noConversion"/>
  </si>
  <si>
    <t>CAS小白菜</t>
    <phoneticPr fontId="1" type="noConversion"/>
  </si>
  <si>
    <t>CAS青江菜</t>
    <phoneticPr fontId="1" type="noConversion"/>
  </si>
  <si>
    <t>CAS蚵白菜</t>
    <phoneticPr fontId="1" type="noConversion"/>
  </si>
  <si>
    <t>CAS空心菜</t>
    <phoneticPr fontId="1" type="noConversion"/>
  </si>
  <si>
    <t>冬瓜薏仁湯</t>
    <phoneticPr fontId="1" type="noConversion"/>
  </si>
  <si>
    <t>芹菜末</t>
    <phoneticPr fontId="1" type="noConversion"/>
  </si>
  <si>
    <t>芹香蘿蔔湯</t>
    <phoneticPr fontId="1" type="noConversion"/>
  </si>
  <si>
    <t>綠豆</t>
    <phoneticPr fontId="1" type="noConversion"/>
  </si>
  <si>
    <t>鮮奶</t>
    <phoneticPr fontId="1" type="noConversion"/>
  </si>
</sst>
</file>

<file path=xl/styles.xml><?xml version="1.0" encoding="utf-8"?>
<styleSheet xmlns="http://schemas.openxmlformats.org/spreadsheetml/2006/main">
  <numFmts count="6">
    <numFmt numFmtId="176" formatCode="[$-404]aaa;@"/>
    <numFmt numFmtId="177" formatCode="m/d;@"/>
    <numFmt numFmtId="178" formatCode="0.0_ "/>
    <numFmt numFmtId="179" formatCode="0.0_);[Red]\(0.0\)"/>
    <numFmt numFmtId="180" formatCode="0_);[Red]\(0\)"/>
    <numFmt numFmtId="181" formatCode="0_ "/>
  </numFmts>
  <fonts count="2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indexed="8"/>
      <name val="新細明體"/>
      <family val="1"/>
      <charset val="136"/>
      <scheme val="minor"/>
    </font>
    <font>
      <sz val="18"/>
      <name val="新細明體"/>
      <family val="1"/>
      <charset val="136"/>
      <scheme val="minor"/>
    </font>
    <font>
      <sz val="16"/>
      <color theme="1" tint="4.9989318521683403E-2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b/>
      <sz val="20"/>
      <color indexed="8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  <scheme val="minor"/>
    </font>
    <font>
      <b/>
      <sz val="13"/>
      <color indexed="8"/>
      <name val="新細明體"/>
      <family val="1"/>
      <charset val="136"/>
      <scheme val="minor"/>
    </font>
    <font>
      <sz val="13"/>
      <color indexed="8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theme="9" tint="0.79998168889431442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398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  <xf numFmtId="0" fontId="3" fillId="0" borderId="0" xfId="2">
      <alignment vertical="center"/>
    </xf>
    <xf numFmtId="0" fontId="3" fillId="0" borderId="0" xfId="2" applyFont="1">
      <alignment vertical="center"/>
    </xf>
    <xf numFmtId="0" fontId="3" fillId="0" borderId="0" xfId="0" applyFont="1">
      <alignment vertical="center"/>
    </xf>
    <xf numFmtId="0" fontId="10" fillId="0" borderId="1" xfId="5" applyFont="1" applyBorder="1" applyAlignment="1">
      <alignment horizontal="center" vertical="center" shrinkToFit="1"/>
    </xf>
    <xf numFmtId="0" fontId="17" fillId="0" borderId="0" xfId="8" applyFont="1" applyAlignment="1">
      <alignment horizontal="left" readingOrder="2"/>
    </xf>
    <xf numFmtId="0" fontId="5" fillId="3" borderId="1" xfId="2" applyNumberFormat="1" applyFont="1" applyFill="1" applyBorder="1" applyAlignment="1">
      <alignment horizontal="center" vertical="center"/>
    </xf>
    <xf numFmtId="0" fontId="14" fillId="0" borderId="1" xfId="7" applyNumberFormat="1" applyFont="1" applyBorder="1" applyAlignment="1">
      <alignment horizontal="center" vertical="center" shrinkToFit="1"/>
    </xf>
    <xf numFmtId="0" fontId="7" fillId="0" borderId="19" xfId="3" applyNumberFormat="1" applyFont="1" applyBorder="1" applyAlignment="1">
      <alignment horizontal="center" vertical="center" wrapText="1"/>
    </xf>
    <xf numFmtId="0" fontId="7" fillId="0" borderId="19" xfId="7" applyNumberFormat="1" applyFont="1" applyBorder="1" applyAlignment="1">
      <alignment horizontal="center" vertical="center" wrapText="1"/>
    </xf>
    <xf numFmtId="0" fontId="18" fillId="0" borderId="0" xfId="8" applyNumberFormat="1" applyFont="1" applyAlignment="1">
      <alignment horizontal="center" vertical="center"/>
    </xf>
    <xf numFmtId="0" fontId="19" fillId="0" borderId="0" xfId="8" applyNumberFormat="1" applyFont="1" applyAlignment="1">
      <alignment horizontal="center" vertical="center" wrapText="1"/>
    </xf>
    <xf numFmtId="0" fontId="20" fillId="0" borderId="0" xfId="8" applyNumberFormat="1" applyFont="1" applyAlignment="1">
      <alignment horizontal="center" vertical="center" wrapText="1"/>
    </xf>
    <xf numFmtId="0" fontId="19" fillId="0" borderId="0" xfId="8" applyNumberFormat="1" applyFont="1" applyAlignment="1">
      <alignment horizontal="left" vertical="center"/>
    </xf>
    <xf numFmtId="0" fontId="21" fillId="0" borderId="0" xfId="8" applyNumberFormat="1" applyFont="1" applyAlignment="1">
      <alignment horizontal="center" vertical="center" wrapText="1"/>
    </xf>
    <xf numFmtId="0" fontId="17" fillId="0" borderId="0" xfId="8" applyNumberFormat="1" applyFont="1" applyAlignment="1">
      <alignment horizontal="center" vertical="center"/>
    </xf>
    <xf numFmtId="0" fontId="7" fillId="0" borderId="0" xfId="8" applyNumberFormat="1" applyFont="1" applyAlignment="1">
      <alignment horizontal="center" vertical="center"/>
    </xf>
    <xf numFmtId="0" fontId="3" fillId="0" borderId="0" xfId="2" applyNumberFormat="1" applyFont="1">
      <alignment vertical="center"/>
    </xf>
    <xf numFmtId="0" fontId="3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9" fillId="0" borderId="12" xfId="4" applyNumberFormat="1" applyFont="1" applyBorder="1" applyAlignment="1">
      <alignment horizontal="center" vertical="center" shrinkToFit="1"/>
    </xf>
    <xf numFmtId="0" fontId="8" fillId="0" borderId="13" xfId="4" applyNumberFormat="1" applyFont="1" applyBorder="1" applyAlignment="1">
      <alignment horizontal="center" vertical="center" wrapText="1" shrinkToFit="1"/>
    </xf>
    <xf numFmtId="0" fontId="15" fillId="3" borderId="22" xfId="5" applyFont="1" applyFill="1" applyBorder="1" applyAlignment="1">
      <alignment horizontal="center" vertical="center" shrinkToFit="1"/>
    </xf>
    <xf numFmtId="0" fontId="13" fillId="0" borderId="0" xfId="2" applyFont="1">
      <alignment vertical="center"/>
    </xf>
    <xf numFmtId="0" fontId="1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77" fontId="2" fillId="0" borderId="1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177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8" borderId="2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8" borderId="22" xfId="0" applyNumberFormat="1" applyFont="1" applyFill="1" applyBorder="1" applyAlignment="1">
      <alignment vertical="center" wrapText="1"/>
    </xf>
    <xf numFmtId="0" fontId="2" fillId="6" borderId="1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0" fontId="2" fillId="7" borderId="19" xfId="0" applyFont="1" applyFill="1" applyBorder="1" applyAlignment="1">
      <alignment vertical="center" wrapText="1"/>
    </xf>
    <xf numFmtId="0" fontId="2" fillId="7" borderId="20" xfId="0" applyFont="1" applyFill="1" applyBorder="1" applyAlignment="1">
      <alignment horizontal="center" vertical="center" wrapText="1"/>
    </xf>
    <xf numFmtId="177" fontId="2" fillId="3" borderId="0" xfId="0" applyNumberFormat="1" applyFont="1" applyFill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horizontal="center" vertical="center" wrapText="1"/>
    </xf>
    <xf numFmtId="177" fontId="2" fillId="0" borderId="16" xfId="0" applyNumberFormat="1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2" fillId="10" borderId="19" xfId="0" applyFont="1" applyFill="1" applyBorder="1" applyAlignment="1">
      <alignment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11" fillId="3" borderId="1" xfId="5" applyNumberFormat="1" applyFont="1" applyFill="1" applyBorder="1" applyAlignment="1">
      <alignment horizontal="center" vertical="center" wrapText="1" shrinkToFit="1"/>
    </xf>
    <xf numFmtId="0" fontId="13" fillId="3" borderId="20" xfId="2" applyNumberFormat="1" applyFont="1" applyFill="1" applyBorder="1" applyAlignment="1">
      <alignment horizontal="center" vertical="center" wrapText="1" shrinkToFit="1"/>
    </xf>
    <xf numFmtId="0" fontId="13" fillId="3" borderId="12" xfId="5" applyNumberFormat="1" applyFont="1" applyFill="1" applyBorder="1" applyAlignment="1">
      <alignment horizontal="center" vertical="center" wrapText="1" shrinkToFit="1"/>
    </xf>
    <xf numFmtId="0" fontId="13" fillId="3" borderId="1" xfId="5" applyNumberFormat="1" applyFont="1" applyFill="1" applyBorder="1" applyAlignment="1">
      <alignment horizontal="center" vertical="center" wrapText="1" shrinkToFit="1"/>
    </xf>
    <xf numFmtId="0" fontId="13" fillId="3" borderId="19" xfId="5" applyNumberFormat="1" applyFont="1" applyFill="1" applyBorder="1" applyAlignment="1">
      <alignment horizontal="center" vertical="center" wrapText="1" shrinkToFit="1"/>
    </xf>
    <xf numFmtId="0" fontId="23" fillId="0" borderId="0" xfId="0" applyFont="1">
      <alignment vertical="center"/>
    </xf>
    <xf numFmtId="0" fontId="25" fillId="0" borderId="1" xfId="7" applyNumberFormat="1" applyFont="1" applyBorder="1" applyAlignment="1">
      <alignment horizontal="center" vertical="center" shrinkToFit="1"/>
    </xf>
    <xf numFmtId="0" fontId="8" fillId="0" borderId="19" xfId="3" applyNumberFormat="1" applyFont="1" applyBorder="1" applyAlignment="1">
      <alignment horizontal="center" vertical="center" wrapText="1"/>
    </xf>
    <xf numFmtId="0" fontId="8" fillId="0" borderId="19" xfId="7" applyNumberFormat="1" applyFont="1" applyBorder="1" applyAlignment="1">
      <alignment horizontal="center" vertical="center" wrapText="1"/>
    </xf>
    <xf numFmtId="0" fontId="2" fillId="10" borderId="12" xfId="0" applyFont="1" applyFill="1" applyBorder="1" applyAlignment="1">
      <alignment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5" borderId="30" xfId="0" applyFont="1" applyFill="1" applyBorder="1" applyAlignment="1">
      <alignment vertical="center" wrapText="1"/>
    </xf>
    <xf numFmtId="177" fontId="2" fillId="0" borderId="21" xfId="0" applyNumberFormat="1" applyFont="1" applyBorder="1" applyAlignment="1">
      <alignment horizontal="center" vertical="center" wrapText="1"/>
    </xf>
    <xf numFmtId="177" fontId="2" fillId="0" borderId="22" xfId="0" applyNumberFormat="1" applyFont="1" applyBorder="1" applyAlignment="1">
      <alignment horizontal="center" vertical="center" wrapText="1"/>
    </xf>
    <xf numFmtId="177" fontId="2" fillId="0" borderId="23" xfId="0" applyNumberFormat="1" applyFont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9" fillId="0" borderId="30" xfId="4" applyNumberFormat="1" applyFont="1" applyBorder="1" applyAlignment="1">
      <alignment horizontal="center" vertical="center" shrinkToFit="1"/>
    </xf>
    <xf numFmtId="178" fontId="3" fillId="9" borderId="4" xfId="2" applyNumberFormat="1" applyFont="1" applyFill="1" applyBorder="1" applyAlignment="1">
      <alignment horizontal="center"/>
    </xf>
    <xf numFmtId="180" fontId="3" fillId="9" borderId="4" xfId="2" applyNumberFormat="1" applyFont="1" applyFill="1" applyBorder="1" applyAlignment="1">
      <alignment horizontal="center"/>
    </xf>
    <xf numFmtId="0" fontId="8" fillId="0" borderId="33" xfId="4" applyNumberFormat="1" applyFont="1" applyBorder="1" applyAlignment="1">
      <alignment horizontal="center" vertical="center" wrapText="1" shrinkToFit="1"/>
    </xf>
    <xf numFmtId="0" fontId="0" fillId="11" borderId="0" xfId="0" applyFill="1">
      <alignment vertical="center"/>
    </xf>
    <xf numFmtId="0" fontId="0" fillId="0" borderId="0" xfId="0" applyFill="1" applyBorder="1">
      <alignment vertical="center"/>
    </xf>
    <xf numFmtId="0" fontId="0" fillId="12" borderId="0" xfId="0" applyFill="1">
      <alignment vertical="center"/>
    </xf>
    <xf numFmtId="0" fontId="13" fillId="3" borderId="35" xfId="2" applyNumberFormat="1" applyFont="1" applyFill="1" applyBorder="1" applyAlignment="1">
      <alignment horizontal="center" vertical="center" wrapText="1" shrinkToFit="1"/>
    </xf>
    <xf numFmtId="0" fontId="11" fillId="3" borderId="32" xfId="5" applyNumberFormat="1" applyFont="1" applyFill="1" applyBorder="1" applyAlignment="1">
      <alignment horizontal="center" vertical="center" wrapText="1" shrinkToFit="1"/>
    </xf>
    <xf numFmtId="0" fontId="13" fillId="3" borderId="32" xfId="2" applyNumberFormat="1" applyFont="1" applyFill="1" applyBorder="1" applyAlignment="1">
      <alignment horizontal="center" vertical="center" wrapText="1" shrinkToFit="1"/>
    </xf>
    <xf numFmtId="0" fontId="13" fillId="3" borderId="36" xfId="2" applyNumberFormat="1" applyFont="1" applyFill="1" applyBorder="1" applyAlignment="1">
      <alignment horizontal="center" vertical="center" wrapText="1" shrinkToFit="1"/>
    </xf>
    <xf numFmtId="179" fontId="5" fillId="3" borderId="21" xfId="2" applyNumberFormat="1" applyFont="1" applyFill="1" applyBorder="1" applyAlignment="1">
      <alignment horizontal="center" vertical="center"/>
    </xf>
    <xf numFmtId="179" fontId="5" fillId="3" borderId="12" xfId="2" applyNumberFormat="1" applyFont="1" applyFill="1" applyBorder="1" applyAlignment="1">
      <alignment horizontal="center" vertical="center"/>
    </xf>
    <xf numFmtId="0" fontId="5" fillId="3" borderId="12" xfId="2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/>
    </xf>
    <xf numFmtId="0" fontId="13" fillId="3" borderId="0" xfId="0" applyFont="1" applyFill="1">
      <alignment vertical="center"/>
    </xf>
    <xf numFmtId="179" fontId="5" fillId="3" borderId="22" xfId="2" applyNumberFormat="1" applyFont="1" applyFill="1" applyBorder="1" applyAlignment="1">
      <alignment horizontal="center" vertical="center"/>
    </xf>
    <xf numFmtId="179" fontId="5" fillId="3" borderId="1" xfId="2" applyNumberFormat="1" applyFont="1" applyFill="1" applyBorder="1" applyAlignment="1">
      <alignment horizontal="center" vertical="center"/>
    </xf>
    <xf numFmtId="0" fontId="5" fillId="3" borderId="15" xfId="0" applyNumberFormat="1" applyFont="1" applyFill="1" applyBorder="1" applyAlignment="1">
      <alignment horizontal="center" vertical="center"/>
    </xf>
    <xf numFmtId="179" fontId="5" fillId="3" borderId="23" xfId="2" applyNumberFormat="1" applyFont="1" applyFill="1" applyBorder="1" applyAlignment="1">
      <alignment horizontal="center" vertical="center"/>
    </xf>
    <xf numFmtId="179" fontId="5" fillId="3" borderId="19" xfId="2" applyNumberFormat="1" applyFont="1" applyFill="1" applyBorder="1" applyAlignment="1">
      <alignment horizontal="center" vertical="center"/>
    </xf>
    <xf numFmtId="0" fontId="5" fillId="3" borderId="19" xfId="2" applyNumberFormat="1" applyFont="1" applyFill="1" applyBorder="1" applyAlignment="1">
      <alignment horizontal="center" vertical="center"/>
    </xf>
    <xf numFmtId="0" fontId="5" fillId="3" borderId="20" xfId="0" applyNumberFormat="1" applyFont="1" applyFill="1" applyBorder="1" applyAlignment="1">
      <alignment horizontal="center" vertical="center"/>
    </xf>
    <xf numFmtId="0" fontId="15" fillId="3" borderId="21" xfId="5" applyFont="1" applyFill="1" applyBorder="1" applyAlignment="1">
      <alignment horizontal="center" vertical="center" shrinkToFit="1"/>
    </xf>
    <xf numFmtId="0" fontId="15" fillId="3" borderId="12" xfId="5" applyFont="1" applyFill="1" applyBorder="1" applyAlignment="1">
      <alignment horizontal="center" vertical="center" shrinkToFit="1"/>
    </xf>
    <xf numFmtId="181" fontId="3" fillId="3" borderId="0" xfId="0" applyNumberFormat="1" applyFont="1" applyFill="1">
      <alignment vertical="center"/>
    </xf>
    <xf numFmtId="0" fontId="3" fillId="3" borderId="0" xfId="0" applyFont="1" applyFill="1">
      <alignment vertical="center"/>
    </xf>
    <xf numFmtId="0" fontId="15" fillId="3" borderId="1" xfId="5" applyFont="1" applyFill="1" applyBorder="1" applyAlignment="1">
      <alignment horizontal="center" vertical="center" shrinkToFit="1"/>
    </xf>
    <xf numFmtId="0" fontId="13" fillId="3" borderId="1" xfId="6" applyNumberFormat="1" applyFont="1" applyFill="1" applyBorder="1" applyAlignment="1">
      <alignment horizontal="center" vertical="center" wrapText="1" shrinkToFit="1"/>
    </xf>
    <xf numFmtId="0" fontId="15" fillId="3" borderId="23" xfId="5" applyFont="1" applyFill="1" applyBorder="1" applyAlignment="1">
      <alignment horizontal="center" vertical="center" shrinkToFit="1"/>
    </xf>
    <xf numFmtId="0" fontId="15" fillId="3" borderId="19" xfId="5" applyFont="1" applyFill="1" applyBorder="1" applyAlignment="1">
      <alignment horizontal="center" vertical="center" shrinkToFit="1"/>
    </xf>
    <xf numFmtId="0" fontId="28" fillId="3" borderId="1" xfId="5" applyNumberFormat="1" applyFont="1" applyFill="1" applyBorder="1" applyAlignment="1">
      <alignment horizontal="center" vertical="center" wrapText="1" shrinkToFit="1"/>
    </xf>
    <xf numFmtId="0" fontId="5" fillId="3" borderId="30" xfId="2" applyNumberFormat="1" applyFont="1" applyFill="1" applyBorder="1" applyAlignment="1">
      <alignment horizontal="center" vertical="center"/>
    </xf>
    <xf numFmtId="0" fontId="13" fillId="3" borderId="32" xfId="5" applyNumberFormat="1" applyFont="1" applyFill="1" applyBorder="1" applyAlignment="1">
      <alignment horizontal="center" vertical="center" wrapText="1" shrinkToFit="1"/>
    </xf>
    <xf numFmtId="0" fontId="2" fillId="5" borderId="34" xfId="0" applyFont="1" applyFill="1" applyBorder="1" applyAlignment="1">
      <alignment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6" borderId="22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13" borderId="1" xfId="0" applyNumberFormat="1" applyFont="1" applyFill="1" applyBorder="1" applyAlignment="1">
      <alignment vertical="center" wrapText="1"/>
    </xf>
    <xf numFmtId="0" fontId="0" fillId="5" borderId="0" xfId="0" applyFill="1">
      <alignment vertical="center"/>
    </xf>
    <xf numFmtId="0" fontId="2" fillId="3" borderId="30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5" borderId="1" xfId="0" applyFill="1" applyBorder="1">
      <alignment vertical="center"/>
    </xf>
    <xf numFmtId="0" fontId="0" fillId="5" borderId="15" xfId="0" applyFill="1" applyBorder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10" borderId="30" xfId="0" applyFont="1" applyFill="1" applyBorder="1" applyAlignment="1">
      <alignment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15" fillId="4" borderId="21" xfId="5" applyFont="1" applyFill="1" applyBorder="1" applyAlignment="1">
      <alignment horizontal="center" vertical="center" shrinkToFit="1"/>
    </xf>
    <xf numFmtId="0" fontId="15" fillId="4" borderId="12" xfId="5" applyFont="1" applyFill="1" applyBorder="1" applyAlignment="1">
      <alignment horizontal="center" vertical="center" shrinkToFit="1"/>
    </xf>
    <xf numFmtId="0" fontId="13" fillId="4" borderId="12" xfId="5" applyNumberFormat="1" applyFont="1" applyFill="1" applyBorder="1" applyAlignment="1">
      <alignment horizontal="center" vertical="center" wrapText="1" shrinkToFit="1"/>
    </xf>
    <xf numFmtId="179" fontId="5" fillId="4" borderId="21" xfId="2" applyNumberFormat="1" applyFont="1" applyFill="1" applyBorder="1" applyAlignment="1">
      <alignment horizontal="center" vertical="center"/>
    </xf>
    <xf numFmtId="179" fontId="5" fillId="4" borderId="12" xfId="2" applyNumberFormat="1" applyFont="1" applyFill="1" applyBorder="1" applyAlignment="1">
      <alignment horizontal="center" vertical="center"/>
    </xf>
    <xf numFmtId="0" fontId="5" fillId="4" borderId="12" xfId="2" applyNumberFormat="1" applyFont="1" applyFill="1" applyBorder="1" applyAlignment="1">
      <alignment horizontal="center" vertical="center"/>
    </xf>
    <xf numFmtId="0" fontId="5" fillId="4" borderId="13" xfId="0" applyNumberFormat="1" applyFont="1" applyFill="1" applyBorder="1" applyAlignment="1">
      <alignment horizontal="center" vertical="center"/>
    </xf>
    <xf numFmtId="0" fontId="13" fillId="4" borderId="0" xfId="0" applyFont="1" applyFill="1">
      <alignment vertical="center"/>
    </xf>
    <xf numFmtId="181" fontId="3" fillId="4" borderId="0" xfId="0" applyNumberFormat="1" applyFont="1" applyFill="1">
      <alignment vertical="center"/>
    </xf>
    <xf numFmtId="0" fontId="3" fillId="4" borderId="0" xfId="0" applyFont="1" applyFill="1">
      <alignment vertical="center"/>
    </xf>
    <xf numFmtId="0" fontId="15" fillId="4" borderId="22" xfId="5" applyFont="1" applyFill="1" applyBorder="1" applyAlignment="1">
      <alignment horizontal="center" vertical="center" shrinkToFit="1"/>
    </xf>
    <xf numFmtId="0" fontId="15" fillId="4" borderId="1" xfId="5" applyFont="1" applyFill="1" applyBorder="1" applyAlignment="1">
      <alignment horizontal="center" vertical="center" shrinkToFit="1"/>
    </xf>
    <xf numFmtId="0" fontId="13" fillId="4" borderId="1" xfId="5" applyNumberFormat="1" applyFont="1" applyFill="1" applyBorder="1" applyAlignment="1">
      <alignment horizontal="center" vertical="center" wrapText="1" shrinkToFit="1"/>
    </xf>
    <xf numFmtId="179" fontId="5" fillId="4" borderId="22" xfId="2" applyNumberFormat="1" applyFont="1" applyFill="1" applyBorder="1" applyAlignment="1">
      <alignment horizontal="center" vertical="center"/>
    </xf>
    <xf numFmtId="179" fontId="5" fillId="4" borderId="1" xfId="2" applyNumberFormat="1" applyFont="1" applyFill="1" applyBorder="1" applyAlignment="1">
      <alignment horizontal="center" vertical="center"/>
    </xf>
    <xf numFmtId="0" fontId="5" fillId="4" borderId="1" xfId="2" applyNumberFormat="1" applyFont="1" applyFill="1" applyBorder="1" applyAlignment="1">
      <alignment horizontal="center" vertical="center"/>
    </xf>
    <xf numFmtId="0" fontId="5" fillId="4" borderId="15" xfId="0" applyNumberFormat="1" applyFont="1" applyFill="1" applyBorder="1" applyAlignment="1">
      <alignment horizontal="center" vertical="center"/>
    </xf>
    <xf numFmtId="179" fontId="3" fillId="4" borderId="21" xfId="5" applyNumberFormat="1" applyFont="1" applyFill="1" applyBorder="1" applyAlignment="1">
      <alignment horizontal="center" vertical="center" shrinkToFit="1"/>
    </xf>
    <xf numFmtId="179" fontId="3" fillId="4" borderId="12" xfId="5" applyNumberFormat="1" applyFont="1" applyFill="1" applyBorder="1" applyAlignment="1">
      <alignment horizontal="center" vertical="center" shrinkToFit="1"/>
    </xf>
    <xf numFmtId="0" fontId="3" fillId="4" borderId="12" xfId="5" applyNumberFormat="1" applyFont="1" applyFill="1" applyBorder="1" applyAlignment="1">
      <alignment horizontal="center" vertical="center" shrinkToFit="1"/>
    </xf>
    <xf numFmtId="178" fontId="13" fillId="4" borderId="13" xfId="5" applyNumberFormat="1" applyFont="1" applyFill="1" applyBorder="1" applyAlignment="1">
      <alignment vertical="center" shrinkToFit="1"/>
    </xf>
    <xf numFmtId="0" fontId="13" fillId="14" borderId="1" xfId="5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0" xfId="2" applyNumberFormat="1" applyFont="1" applyAlignment="1">
      <alignment horizontal="center" vertical="center"/>
    </xf>
    <xf numFmtId="180" fontId="5" fillId="4" borderId="12" xfId="0" applyNumberFormat="1" applyFont="1" applyFill="1" applyBorder="1" applyAlignment="1">
      <alignment horizontal="center" vertical="center"/>
    </xf>
    <xf numFmtId="180" fontId="5" fillId="3" borderId="12" xfId="0" applyNumberFormat="1" applyFont="1" applyFill="1" applyBorder="1" applyAlignment="1">
      <alignment horizontal="center" vertical="center"/>
    </xf>
    <xf numFmtId="0" fontId="13" fillId="4" borderId="35" xfId="2" applyNumberFormat="1" applyFont="1" applyFill="1" applyBorder="1" applyAlignment="1">
      <alignment horizontal="center" vertical="center" wrapText="1" shrinkToFit="1"/>
    </xf>
    <xf numFmtId="180" fontId="5" fillId="4" borderId="1" xfId="0" applyNumberFormat="1" applyFont="1" applyFill="1" applyBorder="1" applyAlignment="1">
      <alignment horizontal="center" vertical="center"/>
    </xf>
    <xf numFmtId="180" fontId="5" fillId="3" borderId="1" xfId="0" applyNumberFormat="1" applyFont="1" applyFill="1" applyBorder="1" applyAlignment="1">
      <alignment horizontal="center" vertical="center"/>
    </xf>
    <xf numFmtId="180" fontId="5" fillId="3" borderId="19" xfId="0" applyNumberFormat="1" applyFont="1" applyFill="1" applyBorder="1" applyAlignment="1">
      <alignment horizontal="center" vertical="center"/>
    </xf>
    <xf numFmtId="0" fontId="13" fillId="4" borderId="32" xfId="2" applyNumberFormat="1" applyFont="1" applyFill="1" applyBorder="1" applyAlignment="1">
      <alignment horizontal="center" vertical="center" wrapText="1" shrinkToFit="1"/>
    </xf>
    <xf numFmtId="179" fontId="5" fillId="3" borderId="14" xfId="2" applyNumberFormat="1" applyFont="1" applyFill="1" applyBorder="1" applyAlignment="1">
      <alignment horizontal="center" vertical="center"/>
    </xf>
    <xf numFmtId="179" fontId="5" fillId="3" borderId="3" xfId="2" applyNumberFormat="1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80" fontId="5" fillId="3" borderId="3" xfId="0" applyNumberFormat="1" applyFont="1" applyFill="1" applyBorder="1" applyAlignment="1">
      <alignment horizontal="center" vertical="center"/>
    </xf>
    <xf numFmtId="0" fontId="5" fillId="3" borderId="26" xfId="0" applyNumberFormat="1" applyFont="1" applyFill="1" applyBorder="1" applyAlignment="1">
      <alignment horizontal="center" vertical="center"/>
    </xf>
    <xf numFmtId="0" fontId="13" fillId="4" borderId="35" xfId="5" applyNumberFormat="1" applyFont="1" applyFill="1" applyBorder="1" applyAlignment="1">
      <alignment horizontal="center" vertical="center" wrapText="1" shrinkToFit="1"/>
    </xf>
    <xf numFmtId="179" fontId="5" fillId="3" borderId="34" xfId="2" applyNumberFormat="1" applyFont="1" applyFill="1" applyBorder="1" applyAlignment="1">
      <alignment horizontal="center" vertical="center"/>
    </xf>
    <xf numFmtId="179" fontId="5" fillId="3" borderId="30" xfId="2" applyNumberFormat="1" applyFont="1" applyFill="1" applyBorder="1" applyAlignment="1">
      <alignment horizontal="center" vertical="center"/>
    </xf>
    <xf numFmtId="180" fontId="5" fillId="3" borderId="30" xfId="0" applyNumberFormat="1" applyFont="1" applyFill="1" applyBorder="1" applyAlignment="1">
      <alignment horizontal="center" vertical="center"/>
    </xf>
    <xf numFmtId="0" fontId="5" fillId="3" borderId="33" xfId="0" applyNumberFormat="1" applyFont="1" applyFill="1" applyBorder="1" applyAlignment="1">
      <alignment horizontal="center" vertical="center"/>
    </xf>
    <xf numFmtId="0" fontId="10" fillId="4" borderId="21" xfId="5" applyFont="1" applyFill="1" applyBorder="1" applyAlignment="1">
      <alignment horizontal="center" vertical="center" shrinkToFit="1"/>
    </xf>
    <xf numFmtId="0" fontId="10" fillId="4" borderId="12" xfId="5" applyFont="1" applyFill="1" applyBorder="1" applyAlignment="1">
      <alignment horizontal="center" vertical="center" shrinkToFit="1"/>
    </xf>
    <xf numFmtId="0" fontId="11" fillId="4" borderId="12" xfId="5" applyNumberFormat="1" applyFont="1" applyFill="1" applyBorder="1" applyAlignment="1">
      <alignment horizontal="center" vertical="center" wrapText="1" shrinkToFit="1"/>
    </xf>
    <xf numFmtId="0" fontId="12" fillId="4" borderId="12" xfId="5" applyNumberFormat="1" applyFont="1" applyFill="1" applyBorder="1" applyAlignment="1">
      <alignment horizontal="center" vertical="center" wrapText="1" shrinkToFit="1"/>
    </xf>
    <xf numFmtId="0" fontId="0" fillId="4" borderId="0" xfId="0" applyFill="1">
      <alignment vertical="center"/>
    </xf>
    <xf numFmtId="0" fontId="24" fillId="4" borderId="13" xfId="0" applyNumberFormat="1" applyFont="1" applyFill="1" applyBorder="1" applyAlignment="1">
      <alignment horizontal="center" vertical="center"/>
    </xf>
    <xf numFmtId="178" fontId="24" fillId="0" borderId="22" xfId="2" applyNumberFormat="1" applyFont="1" applyBorder="1" applyAlignment="1">
      <alignment horizontal="center" vertical="center"/>
    </xf>
    <xf numFmtId="178" fontId="24" fillId="0" borderId="1" xfId="2" applyNumberFormat="1" applyFont="1" applyBorder="1" applyAlignment="1">
      <alignment horizontal="center" vertical="center"/>
    </xf>
    <xf numFmtId="0" fontId="24" fillId="0" borderId="1" xfId="2" applyNumberFormat="1" applyFont="1" applyBorder="1" applyAlignment="1">
      <alignment horizontal="center" vertical="center"/>
    </xf>
    <xf numFmtId="0" fontId="24" fillId="3" borderId="15" xfId="0" applyNumberFormat="1" applyFont="1" applyFill="1" applyBorder="1" applyAlignment="1">
      <alignment horizontal="center" vertical="center"/>
    </xf>
    <xf numFmtId="178" fontId="24" fillId="3" borderId="22" xfId="2" applyNumberFormat="1" applyFont="1" applyFill="1" applyBorder="1" applyAlignment="1">
      <alignment horizontal="center" vertical="center"/>
    </xf>
    <xf numFmtId="178" fontId="24" fillId="3" borderId="1" xfId="2" applyNumberFormat="1" applyFont="1" applyFill="1" applyBorder="1" applyAlignment="1">
      <alignment horizontal="center" vertical="center"/>
    </xf>
    <xf numFmtId="0" fontId="24" fillId="3" borderId="1" xfId="2" applyNumberFormat="1" applyFont="1" applyFill="1" applyBorder="1" applyAlignment="1">
      <alignment horizontal="center" vertical="center"/>
    </xf>
    <xf numFmtId="0" fontId="24" fillId="3" borderId="20" xfId="0" applyNumberFormat="1" applyFont="1" applyFill="1" applyBorder="1" applyAlignment="1">
      <alignment horizontal="center" vertical="center"/>
    </xf>
    <xf numFmtId="178" fontId="24" fillId="3" borderId="34" xfId="2" applyNumberFormat="1" applyFont="1" applyFill="1" applyBorder="1" applyAlignment="1">
      <alignment horizontal="center" vertical="center"/>
    </xf>
    <xf numFmtId="178" fontId="24" fillId="3" borderId="30" xfId="2" applyNumberFormat="1" applyFont="1" applyFill="1" applyBorder="1" applyAlignment="1">
      <alignment horizontal="center" vertical="center"/>
    </xf>
    <xf numFmtId="0" fontId="24" fillId="3" borderId="30" xfId="2" applyNumberFormat="1" applyFont="1" applyFill="1" applyBorder="1" applyAlignment="1">
      <alignment horizontal="center" vertical="center"/>
    </xf>
    <xf numFmtId="178" fontId="24" fillId="3" borderId="21" xfId="2" applyNumberFormat="1" applyFont="1" applyFill="1" applyBorder="1" applyAlignment="1">
      <alignment horizontal="center" vertical="center"/>
    </xf>
    <xf numFmtId="178" fontId="24" fillId="3" borderId="12" xfId="2" applyNumberFormat="1" applyFont="1" applyFill="1" applyBorder="1" applyAlignment="1">
      <alignment horizontal="center" vertical="center"/>
    </xf>
    <xf numFmtId="0" fontId="24" fillId="3" borderId="12" xfId="2" applyNumberFormat="1" applyFont="1" applyFill="1" applyBorder="1" applyAlignment="1">
      <alignment horizontal="center" vertical="center"/>
    </xf>
    <xf numFmtId="0" fontId="24" fillId="3" borderId="13" xfId="0" applyNumberFormat="1" applyFont="1" applyFill="1" applyBorder="1" applyAlignment="1">
      <alignment horizontal="center" vertical="center"/>
    </xf>
    <xf numFmtId="0" fontId="24" fillId="4" borderId="15" xfId="0" applyNumberFormat="1" applyFont="1" applyFill="1" applyBorder="1" applyAlignment="1">
      <alignment horizontal="center" vertical="center"/>
    </xf>
    <xf numFmtId="0" fontId="24" fillId="3" borderId="33" xfId="0" applyNumberFormat="1" applyFont="1" applyFill="1" applyBorder="1" applyAlignment="1">
      <alignment horizontal="center" vertical="center"/>
    </xf>
    <xf numFmtId="178" fontId="24" fillId="3" borderId="14" xfId="2" applyNumberFormat="1" applyFont="1" applyFill="1" applyBorder="1" applyAlignment="1">
      <alignment horizontal="center" vertical="center"/>
    </xf>
    <xf numFmtId="178" fontId="24" fillId="3" borderId="3" xfId="2" applyNumberFormat="1" applyFont="1" applyFill="1" applyBorder="1" applyAlignment="1">
      <alignment horizontal="center" vertical="center"/>
    </xf>
    <xf numFmtId="0" fontId="24" fillId="3" borderId="3" xfId="2" applyNumberFormat="1" applyFont="1" applyFill="1" applyBorder="1" applyAlignment="1">
      <alignment horizontal="center" vertical="center"/>
    </xf>
    <xf numFmtId="0" fontId="24" fillId="3" borderId="26" xfId="2" applyNumberFormat="1" applyFont="1" applyFill="1" applyBorder="1" applyAlignment="1">
      <alignment horizontal="center" vertical="center"/>
    </xf>
    <xf numFmtId="178" fontId="24" fillId="3" borderId="23" xfId="2" applyNumberFormat="1" applyFont="1" applyFill="1" applyBorder="1" applyAlignment="1">
      <alignment horizontal="center" vertical="center"/>
    </xf>
    <xf numFmtId="178" fontId="24" fillId="3" borderId="19" xfId="2" applyNumberFormat="1" applyFont="1" applyFill="1" applyBorder="1" applyAlignment="1">
      <alignment horizontal="center" vertical="center"/>
    </xf>
    <xf numFmtId="0" fontId="24" fillId="3" borderId="19" xfId="2" applyNumberFormat="1" applyFont="1" applyFill="1" applyBorder="1" applyAlignment="1">
      <alignment horizontal="center" vertical="center"/>
    </xf>
    <xf numFmtId="178" fontId="24" fillId="4" borderId="22" xfId="2" applyNumberFormat="1" applyFont="1" applyFill="1" applyBorder="1" applyAlignment="1">
      <alignment horizontal="center" vertical="center"/>
    </xf>
    <xf numFmtId="178" fontId="24" fillId="4" borderId="1" xfId="2" applyNumberFormat="1" applyFont="1" applyFill="1" applyBorder="1" applyAlignment="1">
      <alignment horizontal="center" vertical="center"/>
    </xf>
    <xf numFmtId="0" fontId="24" fillId="4" borderId="1" xfId="2" applyNumberFormat="1" applyFont="1" applyFill="1" applyBorder="1" applyAlignment="1">
      <alignment horizontal="center" vertical="center"/>
    </xf>
    <xf numFmtId="178" fontId="24" fillId="4" borderId="12" xfId="5" applyNumberFormat="1" applyFont="1" applyFill="1" applyBorder="1" applyAlignment="1">
      <alignment vertical="center" shrinkToFit="1"/>
    </xf>
    <xf numFmtId="0" fontId="24" fillId="4" borderId="12" xfId="5" applyNumberFormat="1" applyFont="1" applyFill="1" applyBorder="1" applyAlignment="1">
      <alignment horizontal="center" vertical="center" shrinkToFit="1"/>
    </xf>
    <xf numFmtId="178" fontId="24" fillId="4" borderId="13" xfId="5" applyNumberFormat="1" applyFont="1" applyFill="1" applyBorder="1" applyAlignment="1">
      <alignment horizontal="center" vertical="center" shrinkToFit="1"/>
    </xf>
    <xf numFmtId="0" fontId="3" fillId="0" borderId="0" xfId="0" applyNumberFormat="1" applyFont="1" applyAlignment="1">
      <alignment horizontal="center" vertical="center"/>
    </xf>
    <xf numFmtId="178" fontId="24" fillId="4" borderId="21" xfId="2" applyNumberFormat="1" applyFont="1" applyFill="1" applyBorder="1" applyAlignment="1">
      <alignment horizontal="center" vertical="center"/>
    </xf>
    <xf numFmtId="178" fontId="24" fillId="4" borderId="12" xfId="2" applyNumberFormat="1" applyFont="1" applyFill="1" applyBorder="1" applyAlignment="1">
      <alignment horizontal="center" vertical="center"/>
    </xf>
    <xf numFmtId="0" fontId="24" fillId="4" borderId="1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177" fontId="2" fillId="0" borderId="38" xfId="0" applyNumberFormat="1" applyFont="1" applyBorder="1" applyAlignment="1">
      <alignment horizontal="center" vertical="center" wrapText="1"/>
    </xf>
    <xf numFmtId="177" fontId="2" fillId="0" borderId="39" xfId="0" applyNumberFormat="1" applyFont="1" applyBorder="1" applyAlignment="1">
      <alignment horizontal="center" vertical="center" wrapText="1"/>
    </xf>
    <xf numFmtId="177" fontId="2" fillId="0" borderId="40" xfId="0" applyNumberFormat="1" applyFont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14" borderId="19" xfId="5" applyNumberFormat="1" applyFont="1" applyFill="1" applyBorder="1" applyAlignment="1">
      <alignment horizontal="center" vertical="center" wrapText="1" shrinkToFit="1"/>
    </xf>
    <xf numFmtId="0" fontId="11" fillId="14" borderId="1" xfId="5" applyNumberFormat="1" applyFont="1" applyFill="1" applyBorder="1" applyAlignment="1">
      <alignment horizontal="center" vertical="center" wrapText="1" shrinkToFit="1"/>
    </xf>
    <xf numFmtId="178" fontId="24" fillId="4" borderId="21" xfId="5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80" fontId="9" fillId="0" borderId="12" xfId="4" applyNumberFormat="1" applyFont="1" applyBorder="1" applyAlignment="1">
      <alignment horizontal="center" vertical="center" shrinkToFit="1"/>
    </xf>
    <xf numFmtId="180" fontId="9" fillId="0" borderId="30" xfId="4" applyNumberFormat="1" applyFont="1" applyBorder="1" applyAlignment="1">
      <alignment horizontal="center" vertical="center" shrinkToFit="1"/>
    </xf>
    <xf numFmtId="180" fontId="24" fillId="4" borderId="12" xfId="0" applyNumberFormat="1" applyFont="1" applyFill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180" fontId="24" fillId="0" borderId="19" xfId="0" applyNumberFormat="1" applyFont="1" applyBorder="1" applyAlignment="1">
      <alignment horizontal="center" vertical="center"/>
    </xf>
    <xf numFmtId="180" fontId="24" fillId="0" borderId="3" xfId="0" applyNumberFormat="1" applyFont="1" applyBorder="1" applyAlignment="1">
      <alignment horizontal="center" vertical="center"/>
    </xf>
    <xf numFmtId="180" fontId="24" fillId="0" borderId="12" xfId="0" applyNumberFormat="1" applyFont="1" applyBorder="1" applyAlignment="1">
      <alignment horizontal="center" vertical="center"/>
    </xf>
    <xf numFmtId="180" fontId="24" fillId="4" borderId="1" xfId="0" applyNumberFormat="1" applyFont="1" applyFill="1" applyBorder="1" applyAlignment="1">
      <alignment horizontal="center" vertical="center"/>
    </xf>
    <xf numFmtId="180" fontId="24" fillId="0" borderId="30" xfId="0" applyNumberFormat="1" applyFont="1" applyBorder="1" applyAlignment="1">
      <alignment horizontal="center" vertical="center"/>
    </xf>
    <xf numFmtId="180" fontId="3" fillId="0" borderId="0" xfId="2" applyNumberFormat="1" applyFont="1">
      <alignment vertical="center"/>
    </xf>
    <xf numFmtId="180" fontId="3" fillId="0" borderId="0" xfId="0" applyNumberFormat="1" applyFont="1">
      <alignment vertical="center"/>
    </xf>
    <xf numFmtId="0" fontId="19" fillId="0" borderId="0" xfId="8" applyNumberFormat="1" applyFont="1" applyAlignment="1">
      <alignment horizontal="center" vertical="center"/>
    </xf>
    <xf numFmtId="0" fontId="3" fillId="0" borderId="0" xfId="2" applyNumberFormat="1" applyFont="1" applyAlignment="1">
      <alignment horizontal="center" vertical="center"/>
    </xf>
    <xf numFmtId="0" fontId="17" fillId="0" borderId="0" xfId="8" applyFont="1" applyAlignment="1">
      <alignment horizontal="left" readingOrder="2"/>
    </xf>
    <xf numFmtId="0" fontId="25" fillId="0" borderId="4" xfId="7" applyNumberFormat="1" applyFont="1" applyBorder="1" applyAlignment="1">
      <alignment horizontal="center" vertical="center" wrapText="1"/>
    </xf>
    <xf numFmtId="0" fontId="25" fillId="0" borderId="1" xfId="7" applyNumberFormat="1" applyFont="1" applyBorder="1" applyAlignment="1">
      <alignment horizontal="center" vertical="center" wrapText="1"/>
    </xf>
    <xf numFmtId="0" fontId="24" fillId="0" borderId="26" xfId="2" applyNumberFormat="1" applyFont="1" applyBorder="1" applyAlignment="1">
      <alignment horizontal="center" vertical="center"/>
    </xf>
    <xf numFmtId="0" fontId="24" fillId="0" borderId="29" xfId="2" applyNumberFormat="1" applyFont="1" applyBorder="1" applyAlignment="1">
      <alignment horizontal="center" vertical="center"/>
    </xf>
    <xf numFmtId="0" fontId="25" fillId="0" borderId="1" xfId="7" applyNumberFormat="1" applyFont="1" applyBorder="1" applyAlignment="1">
      <alignment horizontal="center" vertical="center" shrinkToFit="1"/>
    </xf>
    <xf numFmtId="0" fontId="8" fillId="0" borderId="23" xfId="3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 wrapText="1"/>
    </xf>
    <xf numFmtId="0" fontId="8" fillId="0" borderId="19" xfId="7" applyNumberFormat="1" applyFont="1" applyBorder="1" applyAlignment="1">
      <alignment horizontal="center" vertical="center" wrapText="1"/>
    </xf>
    <xf numFmtId="0" fontId="8" fillId="0" borderId="27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22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4" xfId="3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9" fillId="0" borderId="12" xfId="4" applyNumberFormat="1" applyFont="1" applyBorder="1" applyAlignment="1">
      <alignment horizontal="center" vertical="center" wrapText="1" shrinkToFit="1"/>
    </xf>
    <xf numFmtId="0" fontId="9" fillId="0" borderId="30" xfId="4" applyNumberFormat="1" applyFont="1" applyBorder="1" applyAlignment="1">
      <alignment horizontal="center" vertical="center" wrapText="1" shrinkToFit="1"/>
    </xf>
    <xf numFmtId="0" fontId="8" fillId="9" borderId="4" xfId="5" applyFont="1" applyFill="1" applyBorder="1" applyAlignment="1">
      <alignment horizontal="center" shrinkToFit="1"/>
    </xf>
    <xf numFmtId="0" fontId="27" fillId="0" borderId="4" xfId="2" applyNumberFormat="1" applyFont="1" applyBorder="1" applyAlignment="1">
      <alignment horizontal="center" vertical="center" wrapText="1"/>
    </xf>
    <xf numFmtId="0" fontId="27" fillId="0" borderId="1" xfId="2" applyNumberFormat="1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0" fontId="22" fillId="0" borderId="1" xfId="3" applyNumberFormat="1" applyFont="1" applyBorder="1" applyAlignment="1">
      <alignment horizontal="center" vertical="center" shrinkToFit="1"/>
    </xf>
    <xf numFmtId="0" fontId="26" fillId="0" borderId="1" xfId="7" applyNumberFormat="1" applyFont="1" applyBorder="1" applyAlignment="1">
      <alignment horizontal="center" vertical="center" shrinkToFit="1"/>
    </xf>
    <xf numFmtId="0" fontId="8" fillId="0" borderId="1" xfId="7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8" fillId="0" borderId="21" xfId="3" applyFont="1" applyBorder="1" applyAlignment="1">
      <alignment horizontal="center" vertical="center" shrinkToFit="1"/>
    </xf>
    <xf numFmtId="0" fontId="8" fillId="0" borderId="23" xfId="3" applyFont="1" applyBorder="1" applyAlignment="1">
      <alignment horizontal="center" vertical="center" shrinkToFit="1"/>
    </xf>
    <xf numFmtId="0" fontId="8" fillId="0" borderId="12" xfId="3" applyFont="1" applyBorder="1" applyAlignment="1">
      <alignment horizontal="center" vertical="center" shrinkToFit="1"/>
    </xf>
    <xf numFmtId="0" fontId="8" fillId="0" borderId="19" xfId="3" applyFont="1" applyBorder="1" applyAlignment="1">
      <alignment horizontal="center" vertical="center" shrinkToFit="1"/>
    </xf>
    <xf numFmtId="0" fontId="8" fillId="0" borderId="12" xfId="3" applyNumberFormat="1" applyFont="1" applyBorder="1" applyAlignment="1">
      <alignment horizontal="center" vertical="center" shrinkToFit="1"/>
    </xf>
    <xf numFmtId="0" fontId="8" fillId="0" borderId="19" xfId="3" applyNumberFormat="1" applyFont="1" applyBorder="1" applyAlignment="1">
      <alignment horizontal="center" vertical="center" shrinkToFit="1"/>
    </xf>
    <xf numFmtId="0" fontId="8" fillId="0" borderId="13" xfId="3" applyNumberFormat="1" applyFont="1" applyBorder="1" applyAlignment="1">
      <alignment horizontal="center" vertical="center" shrinkToFit="1"/>
    </xf>
    <xf numFmtId="0" fontId="8" fillId="0" borderId="20" xfId="3" applyNumberFormat="1" applyFont="1" applyBorder="1" applyAlignment="1">
      <alignment horizontal="center" vertical="center" shrinkToFit="1"/>
    </xf>
    <xf numFmtId="0" fontId="9" fillId="0" borderId="21" xfId="4" applyNumberFormat="1" applyFont="1" applyBorder="1" applyAlignment="1">
      <alignment horizontal="center" vertical="center" wrapText="1"/>
    </xf>
    <xf numFmtId="0" fontId="9" fillId="0" borderId="34" xfId="4" applyNumberFormat="1" applyFont="1" applyBorder="1" applyAlignment="1">
      <alignment horizontal="center" vertical="center" wrapText="1"/>
    </xf>
    <xf numFmtId="0" fontId="8" fillId="0" borderId="24" xfId="3" applyNumberFormat="1" applyFont="1" applyBorder="1" applyAlignment="1">
      <alignment horizontal="center" vertical="center" shrinkToFit="1"/>
    </xf>
    <xf numFmtId="0" fontId="8" fillId="0" borderId="25" xfId="3" applyNumberFormat="1" applyFont="1" applyBorder="1" applyAlignment="1">
      <alignment horizontal="center" vertical="center" shrinkToFit="1"/>
    </xf>
    <xf numFmtId="0" fontId="8" fillId="9" borderId="1" xfId="5" applyFont="1" applyFill="1" applyBorder="1" applyAlignment="1">
      <alignment horizontal="center" shrinkToFit="1"/>
    </xf>
    <xf numFmtId="0" fontId="3" fillId="0" borderId="4" xfId="2" applyNumberFormat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/>
    </xf>
    <xf numFmtId="0" fontId="12" fillId="0" borderId="1" xfId="3" applyNumberFormat="1" applyFont="1" applyBorder="1" applyAlignment="1">
      <alignment horizontal="center" vertical="center" shrinkToFit="1"/>
    </xf>
    <xf numFmtId="0" fontId="16" fillId="0" borderId="1" xfId="7" applyNumberFormat="1" applyFont="1" applyBorder="1" applyAlignment="1">
      <alignment horizontal="center" vertical="center" shrinkToFit="1"/>
    </xf>
    <xf numFmtId="0" fontId="7" fillId="0" borderId="1" xfId="7" applyNumberFormat="1" applyFont="1" applyBorder="1" applyAlignment="1">
      <alignment horizontal="center" vertical="center"/>
    </xf>
    <xf numFmtId="0" fontId="14" fillId="0" borderId="4" xfId="7" applyNumberFormat="1" applyFont="1" applyBorder="1" applyAlignment="1">
      <alignment horizontal="center" vertical="center" wrapText="1"/>
    </xf>
    <xf numFmtId="0" fontId="14" fillId="0" borderId="1" xfId="7" applyNumberFormat="1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19" xfId="7" applyNumberFormat="1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4" xfId="3" applyNumberFormat="1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0" fontId="7" fillId="0" borderId="30" xfId="3" applyNumberFormat="1" applyFont="1" applyBorder="1" applyAlignment="1">
      <alignment horizontal="center" vertical="center" wrapText="1"/>
    </xf>
    <xf numFmtId="0" fontId="5" fillId="0" borderId="26" xfId="2" applyNumberFormat="1" applyFont="1" applyBorder="1" applyAlignment="1">
      <alignment horizontal="center" vertical="center"/>
    </xf>
    <xf numFmtId="0" fontId="5" fillId="0" borderId="29" xfId="2" applyNumberFormat="1" applyFont="1" applyBorder="1" applyAlignment="1">
      <alignment horizontal="center" vertical="center"/>
    </xf>
    <xf numFmtId="0" fontId="14" fillId="0" borderId="1" xfId="7" applyNumberFormat="1" applyFont="1" applyBorder="1" applyAlignment="1">
      <alignment horizontal="center" vertical="center" shrinkToFit="1"/>
    </xf>
  </cellXfs>
  <cellStyles count="9">
    <cellStyle name="一般" xfId="0" builtinId="0"/>
    <cellStyle name="一般 2" xfId="2"/>
    <cellStyle name="一般 2 2" xfId="1"/>
    <cellStyle name="一般 4" xfId="3"/>
    <cellStyle name="一般 5" xfId="8"/>
    <cellStyle name="一般 6" xfId="4"/>
    <cellStyle name="一般 7" xfId="7"/>
    <cellStyle name="一般_Sheet1" xfId="5"/>
    <cellStyle name="一般_Shee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446315</xdr:colOff>
      <xdr:row>31</xdr:row>
      <xdr:rowOff>102054</xdr:rowOff>
    </xdr:from>
    <xdr:to>
      <xdr:col>4</xdr:col>
      <xdr:colOff>586303</xdr:colOff>
      <xdr:row>31</xdr:row>
      <xdr:rowOff>103324</xdr:rowOff>
    </xdr:to>
    <xdr:pic>
      <xdr:nvPicPr>
        <xdr:cNvPr id="2" name="Picture 31" descr="6-0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8965" y="9455604"/>
          <a:ext cx="139988" cy="1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895877</xdr:colOff>
      <xdr:row>31</xdr:row>
      <xdr:rowOff>60979</xdr:rowOff>
    </xdr:from>
    <xdr:to>
      <xdr:col>4</xdr:col>
      <xdr:colOff>1250683</xdr:colOff>
      <xdr:row>32</xdr:row>
      <xdr:rowOff>73801</xdr:rowOff>
    </xdr:to>
    <xdr:pic>
      <xdr:nvPicPr>
        <xdr:cNvPr id="9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9658" y="12193448"/>
          <a:ext cx="354806" cy="3700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212911</xdr:colOff>
      <xdr:row>31</xdr:row>
      <xdr:rowOff>35618</xdr:rowOff>
    </xdr:from>
    <xdr:to>
      <xdr:col>6</xdr:col>
      <xdr:colOff>551489</xdr:colOff>
      <xdr:row>32</xdr:row>
      <xdr:rowOff>20410</xdr:rowOff>
    </xdr:to>
    <xdr:pic>
      <xdr:nvPicPr>
        <xdr:cNvPr id="10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13661" y="12091547"/>
          <a:ext cx="338578" cy="338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993775</xdr:colOff>
      <xdr:row>14</xdr:row>
      <xdr:rowOff>70757</xdr:rowOff>
    </xdr:from>
    <xdr:to>
      <xdr:col>3</xdr:col>
      <xdr:colOff>161232</xdr:colOff>
      <xdr:row>14</xdr:row>
      <xdr:rowOff>421581</xdr:rowOff>
    </xdr:to>
    <xdr:pic>
      <xdr:nvPicPr>
        <xdr:cNvPr id="5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5150" y="4833257"/>
          <a:ext cx="342207" cy="350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984250</xdr:colOff>
      <xdr:row>19</xdr:row>
      <xdr:rowOff>11468</xdr:rowOff>
    </xdr:from>
    <xdr:to>
      <xdr:col>3</xdr:col>
      <xdr:colOff>127000</xdr:colOff>
      <xdr:row>19</xdr:row>
      <xdr:rowOff>493700</xdr:rowOff>
    </xdr:to>
    <xdr:pic>
      <xdr:nvPicPr>
        <xdr:cNvPr id="7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5625" y="6821843"/>
          <a:ext cx="317500" cy="4822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1000125</xdr:colOff>
      <xdr:row>21</xdr:row>
      <xdr:rowOff>31750</xdr:rowOff>
    </xdr:from>
    <xdr:to>
      <xdr:col>3</xdr:col>
      <xdr:colOff>167582</xdr:colOff>
      <xdr:row>22</xdr:row>
      <xdr:rowOff>52374</xdr:rowOff>
    </xdr:to>
    <xdr:pic>
      <xdr:nvPicPr>
        <xdr:cNvPr id="8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1500" y="7969250"/>
          <a:ext cx="342207" cy="338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963840</xdr:colOff>
      <xdr:row>6</xdr:row>
      <xdr:rowOff>447675</xdr:rowOff>
    </xdr:from>
    <xdr:to>
      <xdr:col>3</xdr:col>
      <xdr:colOff>131297</xdr:colOff>
      <xdr:row>7</xdr:row>
      <xdr:rowOff>480090</xdr:rowOff>
    </xdr:to>
    <xdr:pic>
      <xdr:nvPicPr>
        <xdr:cNvPr id="12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5215" y="2241550"/>
          <a:ext cx="342207" cy="57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262164</xdr:colOff>
      <xdr:row>11</xdr:row>
      <xdr:rowOff>270328</xdr:rowOff>
    </xdr:from>
    <xdr:to>
      <xdr:col>2</xdr:col>
      <xdr:colOff>211817</xdr:colOff>
      <xdr:row>13</xdr:row>
      <xdr:rowOff>39468</xdr:rowOff>
    </xdr:to>
    <xdr:pic>
      <xdr:nvPicPr>
        <xdr:cNvPr id="13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6664" y="3858078"/>
          <a:ext cx="346528" cy="404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446315</xdr:colOff>
      <xdr:row>27</xdr:row>
      <xdr:rowOff>102054</xdr:rowOff>
    </xdr:from>
    <xdr:to>
      <xdr:col>4</xdr:col>
      <xdr:colOff>586303</xdr:colOff>
      <xdr:row>27</xdr:row>
      <xdr:rowOff>103324</xdr:rowOff>
    </xdr:to>
    <xdr:pic>
      <xdr:nvPicPr>
        <xdr:cNvPr id="2" name="Picture 31" descr="6-0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9665" y="10693854"/>
          <a:ext cx="139988" cy="1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770353</xdr:colOff>
      <xdr:row>27</xdr:row>
      <xdr:rowOff>47371</xdr:rowOff>
    </xdr:from>
    <xdr:to>
      <xdr:col>5</xdr:col>
      <xdr:colOff>1120056</xdr:colOff>
      <xdr:row>28</xdr:row>
      <xdr:rowOff>61893</xdr:rowOff>
    </xdr:to>
    <xdr:pic>
      <xdr:nvPicPr>
        <xdr:cNvPr id="3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56853" y="9153271"/>
          <a:ext cx="349703" cy="376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422462</xdr:colOff>
      <xdr:row>27</xdr:row>
      <xdr:rowOff>54668</xdr:rowOff>
    </xdr:from>
    <xdr:to>
      <xdr:col>7</xdr:col>
      <xdr:colOff>761040</xdr:colOff>
      <xdr:row>28</xdr:row>
      <xdr:rowOff>39460</xdr:rowOff>
    </xdr:to>
    <xdr:pic>
      <xdr:nvPicPr>
        <xdr:cNvPr id="4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14062" y="9160568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1123950</xdr:colOff>
      <xdr:row>7</xdr:row>
      <xdr:rowOff>285750</xdr:rowOff>
    </xdr:from>
    <xdr:to>
      <xdr:col>3</xdr:col>
      <xdr:colOff>186178</xdr:colOff>
      <xdr:row>7</xdr:row>
      <xdr:rowOff>632492</xdr:rowOff>
    </xdr:to>
    <xdr:pic>
      <xdr:nvPicPr>
        <xdr:cNvPr id="5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2150" y="2781300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1066800</xdr:colOff>
      <xdr:row>12</xdr:row>
      <xdr:rowOff>76200</xdr:rowOff>
    </xdr:from>
    <xdr:to>
      <xdr:col>5</xdr:col>
      <xdr:colOff>148078</xdr:colOff>
      <xdr:row>12</xdr:row>
      <xdr:rowOff>422942</xdr:rowOff>
    </xdr:to>
    <xdr:pic>
      <xdr:nvPicPr>
        <xdr:cNvPr id="6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3900" y="5638800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1134836</xdr:colOff>
      <xdr:row>18</xdr:row>
      <xdr:rowOff>108858</xdr:rowOff>
    </xdr:from>
    <xdr:to>
      <xdr:col>3</xdr:col>
      <xdr:colOff>197064</xdr:colOff>
      <xdr:row>18</xdr:row>
      <xdr:rowOff>441993</xdr:rowOff>
    </xdr:to>
    <xdr:pic>
      <xdr:nvPicPr>
        <xdr:cNvPr id="7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3036" y="8852808"/>
          <a:ext cx="338578" cy="333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1050470</xdr:colOff>
      <xdr:row>16</xdr:row>
      <xdr:rowOff>114300</xdr:rowOff>
    </xdr:from>
    <xdr:to>
      <xdr:col>3</xdr:col>
      <xdr:colOff>112698</xdr:colOff>
      <xdr:row>16</xdr:row>
      <xdr:rowOff>461042</xdr:rowOff>
    </xdr:to>
    <xdr:pic>
      <xdr:nvPicPr>
        <xdr:cNvPr id="8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8670" y="7753350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11</xdr:row>
      <xdr:rowOff>190500</xdr:rowOff>
    </xdr:from>
    <xdr:to>
      <xdr:col>2</xdr:col>
      <xdr:colOff>292553</xdr:colOff>
      <xdr:row>11</xdr:row>
      <xdr:rowOff>552450</xdr:rowOff>
    </xdr:to>
    <xdr:pic>
      <xdr:nvPicPr>
        <xdr:cNvPr id="11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1050" y="4953000"/>
          <a:ext cx="349703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view="pageBreakPreview" topLeftCell="A13" zoomScale="60" zoomScaleNormal="70" workbookViewId="0">
      <selection activeCell="N24" sqref="N24"/>
    </sheetView>
  </sheetViews>
  <sheetFormatPr defaultRowHeight="21"/>
  <cols>
    <col min="1" max="1" width="5.75" style="5" customWidth="1"/>
    <col min="2" max="2" width="5.125" style="5" customWidth="1"/>
    <col min="3" max="3" width="15.375" style="20" customWidth="1"/>
    <col min="4" max="4" width="14.875" style="20" customWidth="1"/>
    <col min="5" max="5" width="17" style="20" customWidth="1"/>
    <col min="6" max="6" width="15" style="20" customWidth="1"/>
    <col min="7" max="7" width="14.75" style="20" customWidth="1"/>
    <col min="8" max="8" width="9.875" style="20" customWidth="1"/>
    <col min="9" max="10" width="5.5" style="20" customWidth="1"/>
    <col min="11" max="11" width="5" style="20" customWidth="1"/>
    <col min="12" max="12" width="6.25" style="20" customWidth="1"/>
    <col min="13" max="14" width="5.625" style="20" customWidth="1"/>
    <col min="15" max="15" width="6.625" style="20" customWidth="1"/>
    <col min="16" max="16" width="5.375" style="20" customWidth="1"/>
    <col min="17" max="17" width="9" style="26"/>
  </cols>
  <sheetData>
    <row r="1" spans="1:18" ht="25.5">
      <c r="A1" s="360" t="s">
        <v>459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1"/>
      <c r="P1" s="362"/>
      <c r="Q1" s="25"/>
    </row>
    <row r="2" spans="1:18">
      <c r="A2" s="363" t="s">
        <v>164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2"/>
      <c r="Q2" s="25"/>
    </row>
    <row r="3" spans="1:18">
      <c r="A3" s="363" t="s">
        <v>105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2"/>
      <c r="Q3" s="25"/>
    </row>
    <row r="4" spans="1:18" ht="21.75" thickBot="1">
      <c r="A4" s="363" t="s">
        <v>67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2"/>
      <c r="Q4" s="25"/>
    </row>
    <row r="5" spans="1:18" ht="27.75" customHeight="1">
      <c r="A5" s="364" t="s">
        <v>68</v>
      </c>
      <c r="B5" s="366" t="s">
        <v>69</v>
      </c>
      <c r="C5" s="368" t="s">
        <v>165</v>
      </c>
      <c r="D5" s="368" t="s">
        <v>71</v>
      </c>
      <c r="E5" s="368" t="s">
        <v>166</v>
      </c>
      <c r="F5" s="368" t="s">
        <v>72</v>
      </c>
      <c r="G5" s="368" t="s">
        <v>73</v>
      </c>
      <c r="H5" s="370" t="s">
        <v>74</v>
      </c>
      <c r="I5" s="372" t="s">
        <v>75</v>
      </c>
      <c r="J5" s="351" t="s">
        <v>76</v>
      </c>
      <c r="K5" s="351" t="s">
        <v>77</v>
      </c>
      <c r="L5" s="351" t="s">
        <v>428</v>
      </c>
      <c r="M5" s="351" t="s">
        <v>427</v>
      </c>
      <c r="N5" s="351" t="s">
        <v>429</v>
      </c>
      <c r="O5" s="22" t="s">
        <v>81</v>
      </c>
      <c r="P5" s="23" t="s">
        <v>82</v>
      </c>
      <c r="Q5" s="25"/>
    </row>
    <row r="6" spans="1:18" ht="25.5" customHeight="1" thickBot="1">
      <c r="A6" s="365"/>
      <c r="B6" s="367"/>
      <c r="C6" s="369"/>
      <c r="D6" s="369"/>
      <c r="E6" s="369"/>
      <c r="F6" s="369"/>
      <c r="G6" s="369"/>
      <c r="H6" s="371"/>
      <c r="I6" s="373"/>
      <c r="J6" s="352"/>
      <c r="K6" s="352"/>
      <c r="L6" s="352"/>
      <c r="M6" s="352"/>
      <c r="N6" s="352"/>
      <c r="O6" s="152" t="s">
        <v>83</v>
      </c>
      <c r="P6" s="155" t="s">
        <v>84</v>
      </c>
    </row>
    <row r="7" spans="1:18" s="234" customFormat="1" ht="25.5">
      <c r="A7" s="225">
        <v>5</v>
      </c>
      <c r="B7" s="226" t="s">
        <v>38</v>
      </c>
      <c r="C7" s="227" t="str">
        <f>食材明細!C2</f>
        <v>金瓜炒米粉</v>
      </c>
      <c r="D7" s="227" t="str">
        <f>食材明細!C12</f>
        <v>筍香控肉</v>
      </c>
      <c r="E7" s="227" t="str">
        <f>食材明細!C18</f>
        <v>銀絲卷</v>
      </c>
      <c r="F7" s="227" t="str">
        <f>食材明細!C20</f>
        <v>有機青菜</v>
      </c>
      <c r="G7" s="227" t="str">
        <f>食材明細!C22</f>
        <v>紅絲海帶湯</v>
      </c>
      <c r="H7" s="251" t="str">
        <f>食材明細!C25</f>
        <v>水果</v>
      </c>
      <c r="I7" s="228">
        <v>3.6</v>
      </c>
      <c r="J7" s="229">
        <v>2.5</v>
      </c>
      <c r="K7" s="229">
        <v>1.4</v>
      </c>
      <c r="L7" s="230">
        <v>2.5</v>
      </c>
      <c r="M7" s="230">
        <v>1</v>
      </c>
      <c r="N7" s="230">
        <v>0</v>
      </c>
      <c r="O7" s="249">
        <f>I7*70+J7*75+K7*25+L7*45+M7*60+N7*150</f>
        <v>647</v>
      </c>
      <c r="P7" s="231">
        <v>207</v>
      </c>
      <c r="Q7" s="232" t="s">
        <v>133</v>
      </c>
      <c r="R7" s="233"/>
    </row>
    <row r="8" spans="1:18" s="178" customFormat="1" ht="42">
      <c r="A8" s="24">
        <v>6</v>
      </c>
      <c r="B8" s="179" t="s">
        <v>64</v>
      </c>
      <c r="C8" s="128" t="str">
        <f>食材明細!C27</f>
        <v>有機白飯</v>
      </c>
      <c r="D8" s="128" t="str">
        <f>食材明細!C28</f>
        <v>紐澳良烤雞腿</v>
      </c>
      <c r="E8" s="128" t="str">
        <f>食材明細!C35</f>
        <v>沙茶冬粉煲</v>
      </c>
      <c r="F8" s="128" t="str">
        <f>食材明細!C45</f>
        <v>有機青菜</v>
      </c>
      <c r="G8" s="246" t="str">
        <f>食材明細!C47</f>
        <v>綠豆湯</v>
      </c>
      <c r="H8" s="185" t="str">
        <f>食材明細!C48</f>
        <v>水果</v>
      </c>
      <c r="I8" s="168">
        <v>5.8</v>
      </c>
      <c r="J8" s="169">
        <v>2.4</v>
      </c>
      <c r="K8" s="169">
        <v>1.6</v>
      </c>
      <c r="L8" s="8">
        <v>2.2999999999999998</v>
      </c>
      <c r="M8" s="8">
        <v>1</v>
      </c>
      <c r="N8" s="8">
        <v>0</v>
      </c>
      <c r="O8" s="253">
        <f>I8*70+J8*75+K8*25+L8*45+M8*60+N8*150</f>
        <v>789.5</v>
      </c>
      <c r="P8" s="170">
        <v>127</v>
      </c>
      <c r="Q8" s="167" t="s">
        <v>135</v>
      </c>
      <c r="R8" s="177"/>
    </row>
    <row r="9" spans="1:18" s="178" customFormat="1" ht="25.5">
      <c r="A9" s="24">
        <v>7</v>
      </c>
      <c r="B9" s="179" t="s">
        <v>39</v>
      </c>
      <c r="C9" s="128" t="str">
        <f>食材明細!C50</f>
        <v>糙米飯</v>
      </c>
      <c r="D9" s="128" t="str">
        <f>食材明細!C52</f>
        <v>柚香烤肉片</v>
      </c>
      <c r="E9" s="180" t="str">
        <f>食材明細!C57</f>
        <v>翡翠扁蒲</v>
      </c>
      <c r="F9" s="128" t="str">
        <f>食材明細!C61</f>
        <v>CAS小白菜</v>
      </c>
      <c r="G9" s="128" t="str">
        <f>食材明細!C63</f>
        <v>芹香黃瓜湯</v>
      </c>
      <c r="H9" s="161" t="s">
        <v>106</v>
      </c>
      <c r="I9" s="168">
        <v>5</v>
      </c>
      <c r="J9" s="169">
        <v>2.2999999999999998</v>
      </c>
      <c r="K9" s="169">
        <v>1.8</v>
      </c>
      <c r="L9" s="8">
        <v>2.1</v>
      </c>
      <c r="M9" s="8">
        <v>0</v>
      </c>
      <c r="N9" s="8">
        <v>0</v>
      </c>
      <c r="O9" s="253">
        <f t="shared" ref="O9:O26" si="0">I9*70+J9*75+K9*25+L9*45+M9*60+N9*150</f>
        <v>662</v>
      </c>
      <c r="P9" s="170">
        <v>172</v>
      </c>
      <c r="Q9" s="167" t="s">
        <v>133</v>
      </c>
      <c r="R9" s="177"/>
    </row>
    <row r="10" spans="1:18" s="178" customFormat="1" ht="48.75" customHeight="1" thickBot="1">
      <c r="A10" s="24">
        <v>8</v>
      </c>
      <c r="B10" s="179" t="s">
        <v>167</v>
      </c>
      <c r="C10" s="128" t="str">
        <f>食材明細!C67</f>
        <v>燕麥飯</v>
      </c>
      <c r="D10" s="128" t="str">
        <f>食材明細!C70</f>
        <v>椒鹽魚丁</v>
      </c>
      <c r="E10" s="128" t="str">
        <f>食材明細!C77</f>
        <v>彩繪海絲</v>
      </c>
      <c r="F10" s="128" t="str">
        <f>食材明細!C82</f>
        <v>有機青菜</v>
      </c>
      <c r="G10" s="128" t="str">
        <f>食材明細!C84</f>
        <v>玉米濃湯</v>
      </c>
      <c r="H10" s="161" t="str">
        <f>食材明細!C89</f>
        <v>水果</v>
      </c>
      <c r="I10" s="171">
        <v>4.2</v>
      </c>
      <c r="J10" s="172">
        <v>2.4</v>
      </c>
      <c r="K10" s="172">
        <v>1.8</v>
      </c>
      <c r="L10" s="173">
        <v>2.2000000000000002</v>
      </c>
      <c r="M10" s="173">
        <v>1</v>
      </c>
      <c r="N10" s="173">
        <v>0</v>
      </c>
      <c r="O10" s="254">
        <f t="shared" si="0"/>
        <v>678</v>
      </c>
      <c r="P10" s="174">
        <v>181</v>
      </c>
      <c r="Q10" s="167" t="s">
        <v>134</v>
      </c>
      <c r="R10" s="177"/>
    </row>
    <row r="11" spans="1:18" s="178" customFormat="1" ht="26.25" hidden="1" customHeight="1" thickBot="1">
      <c r="A11" s="181">
        <v>9</v>
      </c>
      <c r="B11" s="182" t="s">
        <v>168</v>
      </c>
      <c r="C11" s="129">
        <f>食材明細!C91</f>
        <v>0</v>
      </c>
      <c r="D11" s="129">
        <f>食材明細!C93</f>
        <v>0</v>
      </c>
      <c r="E11" s="129">
        <f>食材明細!C102</f>
        <v>0</v>
      </c>
      <c r="F11" s="129">
        <f>食材明細!C106</f>
        <v>0</v>
      </c>
      <c r="G11" s="129">
        <f>食材明細!C108</f>
        <v>0</v>
      </c>
      <c r="H11" s="126">
        <f>食材明細!C112</f>
        <v>0</v>
      </c>
      <c r="I11" s="256"/>
      <c r="J11" s="257"/>
      <c r="K11" s="257"/>
      <c r="L11" s="258"/>
      <c r="M11" s="258"/>
      <c r="N11" s="258"/>
      <c r="O11" s="259">
        <f t="shared" si="0"/>
        <v>0</v>
      </c>
      <c r="P11" s="260"/>
      <c r="Q11" s="167"/>
      <c r="R11" s="177"/>
    </row>
    <row r="12" spans="1:18" s="178" customFormat="1" ht="25.5">
      <c r="A12" s="175">
        <v>12</v>
      </c>
      <c r="B12" s="176" t="s">
        <v>169</v>
      </c>
      <c r="C12" s="127" t="str">
        <f>食材明細!C114</f>
        <v>小米飯</v>
      </c>
      <c r="D12" s="127" t="str">
        <f>食材明細!C116</f>
        <v>蔥爆肉柳</v>
      </c>
      <c r="E12" s="127" t="str">
        <f>食材明細!C121</f>
        <v>彩繪冬瓜</v>
      </c>
      <c r="F12" s="127" t="str">
        <f>食材明細!C128</f>
        <v>有機青菜</v>
      </c>
      <c r="G12" s="127" t="str">
        <f>食材明細!C130</f>
        <v>青菜豆腐湯</v>
      </c>
      <c r="H12" s="159" t="str">
        <f>食材明細!C133</f>
        <v>水果</v>
      </c>
      <c r="I12" s="163">
        <v>4.9000000000000004</v>
      </c>
      <c r="J12" s="164">
        <v>2.7</v>
      </c>
      <c r="K12" s="164">
        <v>1.3</v>
      </c>
      <c r="L12" s="165">
        <v>2.2000000000000002</v>
      </c>
      <c r="M12" s="165">
        <v>1</v>
      </c>
      <c r="N12" s="165">
        <v>0</v>
      </c>
      <c r="O12" s="250">
        <f t="shared" si="0"/>
        <v>737</v>
      </c>
      <c r="P12" s="166">
        <v>518</v>
      </c>
      <c r="Q12" s="167" t="s">
        <v>133</v>
      </c>
      <c r="R12" s="177"/>
    </row>
    <row r="13" spans="1:18" s="178" customFormat="1" ht="25.5">
      <c r="A13" s="24">
        <v>13</v>
      </c>
      <c r="B13" s="179" t="s">
        <v>170</v>
      </c>
      <c r="C13" s="128" t="str">
        <f>食材明細!C135</f>
        <v>有機白飯</v>
      </c>
      <c r="D13" s="128" t="str">
        <f>食材明細!C137</f>
        <v>番茄炒蛋</v>
      </c>
      <c r="E13" s="183" t="str">
        <f>食材明細!C142</f>
        <v>絲瓜燴凍豆腐</v>
      </c>
      <c r="F13" s="128" t="str">
        <f>食材明細!C147</f>
        <v>有機青菜</v>
      </c>
      <c r="G13" s="128" t="str">
        <f>食材明細!C149</f>
        <v>紫菜蛋花湯</v>
      </c>
      <c r="H13" s="161" t="s">
        <v>20</v>
      </c>
      <c r="I13" s="168">
        <v>4.0999999999999996</v>
      </c>
      <c r="J13" s="169">
        <v>2.2999999999999998</v>
      </c>
      <c r="K13" s="169">
        <v>1.6</v>
      </c>
      <c r="L13" s="8">
        <v>2.4</v>
      </c>
      <c r="M13" s="8">
        <v>1</v>
      </c>
      <c r="N13" s="8">
        <v>0</v>
      </c>
      <c r="O13" s="253">
        <f t="shared" si="0"/>
        <v>667.5</v>
      </c>
      <c r="P13" s="170">
        <v>375</v>
      </c>
      <c r="Q13" s="167" t="s">
        <v>300</v>
      </c>
      <c r="R13" s="177"/>
    </row>
    <row r="14" spans="1:18" s="178" customFormat="1" ht="25.5">
      <c r="A14" s="24">
        <v>14</v>
      </c>
      <c r="B14" s="179" t="s">
        <v>171</v>
      </c>
      <c r="C14" s="128" t="str">
        <f>食材明細!C154</f>
        <v>南瓜飯</v>
      </c>
      <c r="D14" s="128" t="str">
        <f>食材明細!C156</f>
        <v>塔香雞丁</v>
      </c>
      <c r="E14" s="128" t="str">
        <f>食材明細!C163</f>
        <v>芹香干片</v>
      </c>
      <c r="F14" s="128" t="str">
        <f>食材明細!C169</f>
        <v>CAS青江菜</v>
      </c>
      <c r="G14" s="128" t="str">
        <f>食材明細!C171</f>
        <v>金菇粉絲湯</v>
      </c>
      <c r="H14" s="161" t="s">
        <v>172</v>
      </c>
      <c r="I14" s="168">
        <v>4.0999999999999996</v>
      </c>
      <c r="J14" s="169">
        <v>2.8</v>
      </c>
      <c r="K14" s="169">
        <v>1.3</v>
      </c>
      <c r="L14" s="8">
        <v>2.2999999999999998</v>
      </c>
      <c r="M14" s="8">
        <v>0</v>
      </c>
      <c r="N14" s="8">
        <v>0</v>
      </c>
      <c r="O14" s="253">
        <f t="shared" si="0"/>
        <v>633</v>
      </c>
      <c r="P14" s="170">
        <v>491</v>
      </c>
      <c r="Q14" s="167" t="s">
        <v>135</v>
      </c>
      <c r="R14" s="177"/>
    </row>
    <row r="15" spans="1:18" s="234" customFormat="1" ht="42">
      <c r="A15" s="235">
        <v>15</v>
      </c>
      <c r="B15" s="236" t="s">
        <v>173</v>
      </c>
      <c r="C15" s="237" t="str">
        <f>食材明細!C175</f>
        <v>什錦蛋炒飯</v>
      </c>
      <c r="D15" s="237" t="str">
        <f>食材明細!C183</f>
        <v>韓式炸雞</v>
      </c>
      <c r="E15" s="237" t="s">
        <v>301</v>
      </c>
      <c r="F15" s="237" t="str">
        <f>食材明細!C190</f>
        <v>有機青菜</v>
      </c>
      <c r="G15" s="237" t="str">
        <f>食材明細!C192</f>
        <v>冬瓜薏仁大骨湯</v>
      </c>
      <c r="H15" s="255" t="s">
        <v>486</v>
      </c>
      <c r="I15" s="238">
        <v>5.2</v>
      </c>
      <c r="J15" s="239">
        <v>2.5</v>
      </c>
      <c r="K15" s="239">
        <v>1.6</v>
      </c>
      <c r="L15" s="240">
        <v>2.5</v>
      </c>
      <c r="M15" s="240">
        <v>0</v>
      </c>
      <c r="N15" s="240">
        <v>0.5</v>
      </c>
      <c r="O15" s="252">
        <f t="shared" si="0"/>
        <v>779</v>
      </c>
      <c r="P15" s="241">
        <v>310</v>
      </c>
      <c r="Q15" s="232" t="s">
        <v>135</v>
      </c>
      <c r="R15" s="233"/>
    </row>
    <row r="16" spans="1:18" s="178" customFormat="1" ht="26.25" thickBot="1">
      <c r="A16" s="181">
        <v>16</v>
      </c>
      <c r="B16" s="182" t="s">
        <v>168</v>
      </c>
      <c r="C16" s="129" t="str">
        <f>食材明細!C197</f>
        <v>燕麥飯</v>
      </c>
      <c r="D16" s="129" t="str">
        <f>食材明細!C199</f>
        <v>味噌魚片</v>
      </c>
      <c r="E16" s="129" t="str">
        <f>食材明細!C205</f>
        <v>京醬干丁</v>
      </c>
      <c r="F16" s="129" t="str">
        <f>食材明細!C211</f>
        <v>有機青菜</v>
      </c>
      <c r="G16" s="317" t="str">
        <f>食材明細!C213</f>
        <v>摩摩喳喳</v>
      </c>
      <c r="H16" s="162" t="str">
        <f>食材明細!C218</f>
        <v>水果</v>
      </c>
      <c r="I16" s="262">
        <v>4.2</v>
      </c>
      <c r="J16" s="263">
        <v>2.2999999999999998</v>
      </c>
      <c r="K16" s="263">
        <v>2.1</v>
      </c>
      <c r="L16" s="184">
        <v>2.2000000000000002</v>
      </c>
      <c r="M16" s="184">
        <v>1</v>
      </c>
      <c r="N16" s="184">
        <v>0</v>
      </c>
      <c r="O16" s="264">
        <f t="shared" si="0"/>
        <v>678</v>
      </c>
      <c r="P16" s="265">
        <v>138</v>
      </c>
      <c r="Q16" s="167" t="s">
        <v>134</v>
      </c>
      <c r="R16" s="177"/>
    </row>
    <row r="17" spans="1:18" s="234" customFormat="1" ht="25.5">
      <c r="A17" s="225">
        <v>19</v>
      </c>
      <c r="B17" s="226" t="s">
        <v>169</v>
      </c>
      <c r="C17" s="227" t="str">
        <f>食材明細!C220</f>
        <v>日式烏龍麵</v>
      </c>
      <c r="D17" s="227" t="str">
        <f>食材明細!C228</f>
        <v>鹹冬瓜肉燥</v>
      </c>
      <c r="E17" s="227" t="str">
        <f>食材明細!C234</f>
        <v>烤地瓜</v>
      </c>
      <c r="F17" s="227" t="str">
        <f>食材明細!C236</f>
        <v>有機青菜</v>
      </c>
      <c r="G17" s="227" t="str">
        <f>食材明細!C238</f>
        <v>味噌海芽湯</v>
      </c>
      <c r="H17" s="261" t="str">
        <f>食材明細!C242</f>
        <v>水果</v>
      </c>
      <c r="I17" s="242">
        <v>4.8</v>
      </c>
      <c r="J17" s="243">
        <v>2.4</v>
      </c>
      <c r="K17" s="243">
        <v>1.5</v>
      </c>
      <c r="L17" s="244">
        <v>2.2999999999999998</v>
      </c>
      <c r="M17" s="244">
        <v>1</v>
      </c>
      <c r="N17" s="244">
        <v>0</v>
      </c>
      <c r="O17" s="249">
        <f t="shared" si="0"/>
        <v>717</v>
      </c>
      <c r="P17" s="245">
        <v>382</v>
      </c>
      <c r="Q17" s="232" t="s">
        <v>133</v>
      </c>
      <c r="R17" s="233"/>
    </row>
    <row r="18" spans="1:18" s="178" customFormat="1" ht="25.5">
      <c r="A18" s="24">
        <v>20</v>
      </c>
      <c r="B18" s="179" t="s">
        <v>170</v>
      </c>
      <c r="C18" s="128" t="str">
        <f>食材明細!C244</f>
        <v>有機白飯</v>
      </c>
      <c r="D18" s="128" t="str">
        <f>食材明細!C245</f>
        <v>雙薯燉肉</v>
      </c>
      <c r="E18" s="128" t="str">
        <f>食材明細!C252</f>
        <v>黃瓜麵輪</v>
      </c>
      <c r="F18" s="128" t="str">
        <f>食材明細!C257</f>
        <v>有機青菜</v>
      </c>
      <c r="G18" s="128" t="str">
        <f>食材明細!C259</f>
        <v>蘿蔔丸片湯</v>
      </c>
      <c r="H18" s="161" t="str">
        <f>食材明細!C262</f>
        <v>水果</v>
      </c>
      <c r="I18" s="168">
        <v>4.5</v>
      </c>
      <c r="J18" s="169">
        <v>2.2999999999999998</v>
      </c>
      <c r="K18" s="169">
        <v>1.9</v>
      </c>
      <c r="L18" s="8">
        <v>2.2999999999999998</v>
      </c>
      <c r="M18" s="8">
        <v>1</v>
      </c>
      <c r="N18" s="8">
        <v>0</v>
      </c>
      <c r="O18" s="253">
        <f t="shared" si="0"/>
        <v>698.5</v>
      </c>
      <c r="P18" s="170">
        <v>147</v>
      </c>
      <c r="Q18" s="167" t="s">
        <v>133</v>
      </c>
      <c r="R18" s="177"/>
    </row>
    <row r="19" spans="1:18" s="178" customFormat="1" ht="42">
      <c r="A19" s="24">
        <v>21</v>
      </c>
      <c r="B19" s="179" t="s">
        <v>171</v>
      </c>
      <c r="C19" s="128" t="str">
        <f>食材明細!C264</f>
        <v>燕麥飯</v>
      </c>
      <c r="D19" s="128" t="str">
        <f>食材明細!C266</f>
        <v>鹹水雞</v>
      </c>
      <c r="E19" s="128" t="str">
        <f>食材明細!C273</f>
        <v>鮪魚海芽拌時蔬</v>
      </c>
      <c r="F19" s="128" t="str">
        <f>食材明細!C279</f>
        <v>CAS蚵白菜</v>
      </c>
      <c r="G19" s="128" t="str">
        <f>食材明細!C281</f>
        <v>番茄蛋花湯</v>
      </c>
      <c r="H19" s="161" t="s">
        <v>172</v>
      </c>
      <c r="I19" s="168">
        <v>4.0999999999999996</v>
      </c>
      <c r="J19" s="169">
        <v>2.2999999999999998</v>
      </c>
      <c r="K19" s="169">
        <v>2.1</v>
      </c>
      <c r="L19" s="8">
        <v>2.2000000000000002</v>
      </c>
      <c r="M19" s="8">
        <v>0</v>
      </c>
      <c r="N19" s="8">
        <v>0</v>
      </c>
      <c r="O19" s="253">
        <f t="shared" si="0"/>
        <v>611</v>
      </c>
      <c r="P19" s="170">
        <v>150</v>
      </c>
      <c r="Q19" s="167" t="s">
        <v>135</v>
      </c>
      <c r="R19" s="177"/>
    </row>
    <row r="20" spans="1:18" s="178" customFormat="1" ht="42">
      <c r="A20" s="24">
        <v>22</v>
      </c>
      <c r="B20" s="179" t="s">
        <v>173</v>
      </c>
      <c r="C20" s="128" t="str">
        <f>食材明細!C286</f>
        <v>胚芽飯</v>
      </c>
      <c r="D20" s="128" t="str">
        <f>食材明細!C288</f>
        <v>香鬆虱目魚柳</v>
      </c>
      <c r="E20" s="128" t="str">
        <f>食材明細!C294</f>
        <v>日式關東煮</v>
      </c>
      <c r="F20" s="128" t="str">
        <f>食材明細!C300</f>
        <v>有機青菜</v>
      </c>
      <c r="G20" s="246" t="str">
        <f>食材明細!C302</f>
        <v>紅豆燕麥湯</v>
      </c>
      <c r="H20" s="161" t="str">
        <f>食材明細!C305</f>
        <v>水果</v>
      </c>
      <c r="I20" s="168">
        <v>5.8</v>
      </c>
      <c r="J20" s="169">
        <v>2.8</v>
      </c>
      <c r="K20" s="169">
        <v>1.2</v>
      </c>
      <c r="L20" s="8">
        <v>2.5</v>
      </c>
      <c r="M20" s="8">
        <v>1</v>
      </c>
      <c r="N20" s="8">
        <v>0</v>
      </c>
      <c r="O20" s="253">
        <f t="shared" si="0"/>
        <v>818.5</v>
      </c>
      <c r="P20" s="170">
        <v>195</v>
      </c>
      <c r="Q20" s="167" t="s">
        <v>134</v>
      </c>
      <c r="R20" s="177"/>
    </row>
    <row r="21" spans="1:18" s="178" customFormat="1" ht="46.5" customHeight="1" thickBot="1">
      <c r="A21" s="181">
        <v>23</v>
      </c>
      <c r="B21" s="182" t="s">
        <v>168</v>
      </c>
      <c r="C21" s="129" t="str">
        <f>食材明細!C307</f>
        <v>雜糧飯</v>
      </c>
      <c r="D21" s="129" t="str">
        <f>食材明細!C312</f>
        <v>梅汁菇菇雞</v>
      </c>
      <c r="E21" s="129" t="str">
        <f>食材明細!C321</f>
        <v>香菇蒸蛋</v>
      </c>
      <c r="F21" s="129" t="str">
        <f>食材明細!C325</f>
        <v>有機青菜</v>
      </c>
      <c r="G21" s="129" t="str">
        <f>食材明細!C327</f>
        <v>義式巧達湯</v>
      </c>
      <c r="H21" s="162" t="str">
        <f>食材明細!C332</f>
        <v>水果</v>
      </c>
      <c r="I21" s="262">
        <v>4.5999999999999996</v>
      </c>
      <c r="J21" s="263">
        <v>2.8</v>
      </c>
      <c r="K21" s="263">
        <v>1.2</v>
      </c>
      <c r="L21" s="184">
        <v>2.1</v>
      </c>
      <c r="M21" s="184">
        <v>1</v>
      </c>
      <c r="N21" s="184">
        <v>0</v>
      </c>
      <c r="O21" s="264">
        <f t="shared" si="0"/>
        <v>716.5</v>
      </c>
      <c r="P21" s="265">
        <v>133</v>
      </c>
      <c r="Q21" s="167" t="s">
        <v>135</v>
      </c>
      <c r="R21" s="177"/>
    </row>
    <row r="22" spans="1:18" s="178" customFormat="1" ht="25.5">
      <c r="A22" s="175">
        <v>26</v>
      </c>
      <c r="B22" s="176" t="s">
        <v>169</v>
      </c>
      <c r="C22" s="127" t="str">
        <f>食材明細!C334</f>
        <v>地瓜飯</v>
      </c>
      <c r="D22" s="127" t="str">
        <f>食材明細!C337</f>
        <v>飄香排骨</v>
      </c>
      <c r="E22" s="127" t="str">
        <f>食材明細!C343</f>
        <v>咖哩丸片</v>
      </c>
      <c r="F22" s="127" t="str">
        <f>食材明細!C349</f>
        <v>有機青菜</v>
      </c>
      <c r="G22" s="127" t="str">
        <f>食材明細!C351</f>
        <v>薑絲紫菜湯</v>
      </c>
      <c r="H22" s="159" t="str">
        <f>食材明細!C354</f>
        <v>水果</v>
      </c>
      <c r="I22" s="163">
        <v>4.2</v>
      </c>
      <c r="J22" s="164">
        <v>2.2999999999999998</v>
      </c>
      <c r="K22" s="164">
        <v>1.2</v>
      </c>
      <c r="L22" s="165">
        <v>2.5</v>
      </c>
      <c r="M22" s="165">
        <v>1</v>
      </c>
      <c r="N22" s="165">
        <v>0</v>
      </c>
      <c r="O22" s="250">
        <f t="shared" si="0"/>
        <v>669</v>
      </c>
      <c r="P22" s="166">
        <v>139</v>
      </c>
      <c r="Q22" s="167" t="s">
        <v>133</v>
      </c>
      <c r="R22" s="177"/>
    </row>
    <row r="23" spans="1:18" s="178" customFormat="1" ht="42">
      <c r="A23" s="24">
        <v>29</v>
      </c>
      <c r="B23" s="179" t="s">
        <v>170</v>
      </c>
      <c r="C23" s="128" t="str">
        <f>食材明細!C356</f>
        <v>有機白飯</v>
      </c>
      <c r="D23" s="128" t="str">
        <f>食材明細!C357</f>
        <v>紅藜荷葉粉蒸肉</v>
      </c>
      <c r="E23" s="128" t="str">
        <f>食材明細!C362</f>
        <v>玉米肉茸</v>
      </c>
      <c r="F23" s="128" t="str">
        <f>食材明細!C368</f>
        <v>有機青菜</v>
      </c>
      <c r="G23" s="246" t="str">
        <f>食材明細!C370</f>
        <v>地瓜山粉圓湯</v>
      </c>
      <c r="H23" s="161" t="s">
        <v>486</v>
      </c>
      <c r="I23" s="168">
        <v>5.7</v>
      </c>
      <c r="J23" s="169">
        <v>2.2999999999999998</v>
      </c>
      <c r="K23" s="169">
        <v>1.3</v>
      </c>
      <c r="L23" s="8">
        <v>2.4</v>
      </c>
      <c r="M23" s="8">
        <v>0</v>
      </c>
      <c r="N23" s="8">
        <v>0.5</v>
      </c>
      <c r="O23" s="253">
        <f t="shared" si="0"/>
        <v>787</v>
      </c>
      <c r="P23" s="170">
        <v>268</v>
      </c>
      <c r="Q23" s="167" t="s">
        <v>133</v>
      </c>
      <c r="R23" s="177"/>
    </row>
    <row r="24" spans="1:18" s="178" customFormat="1" ht="25.5">
      <c r="A24" s="24">
        <v>28</v>
      </c>
      <c r="B24" s="179" t="s">
        <v>171</v>
      </c>
      <c r="C24" s="128" t="str">
        <f>食材明細!C375</f>
        <v>薏仁飯</v>
      </c>
      <c r="D24" s="128" t="str">
        <f>食材明細!C377</f>
        <v>花瓜雞</v>
      </c>
      <c r="E24" s="128" t="str">
        <f>食材明細!C383</f>
        <v>海帶芽炒蛋</v>
      </c>
      <c r="F24" s="128" t="str">
        <f>食材明細!C389</f>
        <v>CAS空心菜</v>
      </c>
      <c r="G24" s="128" t="str">
        <f>食材明細!C391</f>
        <v>酸辣湯</v>
      </c>
      <c r="H24" s="161" t="s">
        <v>172</v>
      </c>
      <c r="I24" s="168">
        <v>4.3</v>
      </c>
      <c r="J24" s="169">
        <v>2.8</v>
      </c>
      <c r="K24" s="169">
        <v>1.5</v>
      </c>
      <c r="L24" s="8">
        <v>2.2999999999999998</v>
      </c>
      <c r="M24" s="8">
        <v>0</v>
      </c>
      <c r="N24" s="8">
        <v>0</v>
      </c>
      <c r="O24" s="253">
        <f t="shared" si="0"/>
        <v>652</v>
      </c>
      <c r="P24" s="170">
        <v>185</v>
      </c>
      <c r="Q24" s="167" t="s">
        <v>135</v>
      </c>
      <c r="R24" s="177"/>
    </row>
    <row r="25" spans="1:18" s="234" customFormat="1" ht="42">
      <c r="A25" s="235">
        <v>29</v>
      </c>
      <c r="B25" s="236" t="s">
        <v>173</v>
      </c>
      <c r="C25" s="237" t="str">
        <f>食材明細!C397</f>
        <v>夏威夷藜麥蛋炒飯</v>
      </c>
      <c r="D25" s="237" t="str">
        <f>食材明細!C409</f>
        <v>時蔬咖哩雞</v>
      </c>
      <c r="E25" s="237" t="s">
        <v>376</v>
      </c>
      <c r="F25" s="237" t="str">
        <f>食材明細!C417</f>
        <v>有機青菜</v>
      </c>
      <c r="G25" s="237" t="str">
        <f>食材明細!C419</f>
        <v>銀羅鮮菇湯</v>
      </c>
      <c r="H25" s="255" t="s">
        <v>20</v>
      </c>
      <c r="I25" s="238">
        <v>4.5999999999999996</v>
      </c>
      <c r="J25" s="239">
        <v>2.2000000000000002</v>
      </c>
      <c r="K25" s="239">
        <v>1.4</v>
      </c>
      <c r="L25" s="240">
        <v>2.1</v>
      </c>
      <c r="M25" s="240">
        <v>1</v>
      </c>
      <c r="N25" s="240">
        <v>0</v>
      </c>
      <c r="O25" s="252">
        <f t="shared" si="0"/>
        <v>676.5</v>
      </c>
      <c r="P25" s="241">
        <v>300</v>
      </c>
      <c r="Q25" s="232" t="s">
        <v>135</v>
      </c>
      <c r="R25" s="233"/>
    </row>
    <row r="26" spans="1:18" s="178" customFormat="1" ht="26.25" thickBot="1">
      <c r="A26" s="24">
        <v>30</v>
      </c>
      <c r="B26" s="179" t="s">
        <v>168</v>
      </c>
      <c r="C26" s="128" t="str">
        <f>食材明細!C425</f>
        <v>麥片飯</v>
      </c>
      <c r="D26" s="128" t="str">
        <f>食材明細!C427</f>
        <v>蒲燒鯛</v>
      </c>
      <c r="E26" s="128" t="str">
        <f>食材明細!C432</f>
        <v>麻婆豆腐</v>
      </c>
      <c r="F26" s="128" t="str">
        <f>食材明細!C438</f>
        <v>有機青菜</v>
      </c>
      <c r="G26" s="128" t="str">
        <f>食材明細!C440</f>
        <v>羅宋湯</v>
      </c>
      <c r="H26" s="185" t="str">
        <f>食材明細!C443</f>
        <v>水果</v>
      </c>
      <c r="I26" s="171">
        <v>4.3</v>
      </c>
      <c r="J26" s="172">
        <v>2.5</v>
      </c>
      <c r="K26" s="172">
        <v>1.2</v>
      </c>
      <c r="L26" s="173">
        <v>2.5</v>
      </c>
      <c r="M26" s="173">
        <v>1</v>
      </c>
      <c r="N26" s="173">
        <v>0</v>
      </c>
      <c r="O26" s="254">
        <f t="shared" si="0"/>
        <v>691</v>
      </c>
      <c r="P26" s="174">
        <v>203</v>
      </c>
      <c r="Q26" s="167" t="s">
        <v>134</v>
      </c>
      <c r="R26" s="177"/>
    </row>
    <row r="27" spans="1:18">
      <c r="A27" s="353" t="s">
        <v>86</v>
      </c>
      <c r="B27" s="353"/>
      <c r="C27" s="353"/>
      <c r="D27" s="353"/>
      <c r="E27" s="353"/>
      <c r="F27" s="353"/>
      <c r="G27" s="353"/>
      <c r="H27" s="353"/>
      <c r="I27" s="153">
        <f>AVERAGE(I7:I26)</f>
        <v>4.6315789473684212</v>
      </c>
      <c r="J27" s="153">
        <f>AVERAGE(J7:J26)</f>
        <v>2.4684210526315784</v>
      </c>
      <c r="K27" s="153">
        <f>AVERAGE(K7:K26)</f>
        <v>1.5263157894736841</v>
      </c>
      <c r="L27" s="153">
        <f>AVERAGE(L7:L26)</f>
        <v>2.3105263157894735</v>
      </c>
      <c r="M27" s="153">
        <v>1</v>
      </c>
      <c r="N27" s="153">
        <v>0.5</v>
      </c>
      <c r="O27" s="154">
        <f>AVERAGE(O7:O26)</f>
        <v>665.4</v>
      </c>
      <c r="P27" s="354" t="s">
        <v>87</v>
      </c>
    </row>
    <row r="28" spans="1:18" s="2" customFormat="1">
      <c r="A28" s="356" t="s">
        <v>88</v>
      </c>
      <c r="B28" s="356"/>
      <c r="C28" s="356"/>
      <c r="D28" s="356"/>
      <c r="E28" s="356"/>
      <c r="F28" s="356"/>
      <c r="G28" s="357" t="s">
        <v>89</v>
      </c>
      <c r="H28" s="357"/>
      <c r="I28" s="358" t="s">
        <v>90</v>
      </c>
      <c r="J28" s="358"/>
      <c r="K28" s="358"/>
      <c r="L28" s="359" t="s">
        <v>91</v>
      </c>
      <c r="M28" s="359"/>
      <c r="N28" s="359"/>
      <c r="O28" s="359"/>
      <c r="P28" s="355"/>
      <c r="Q28" s="130"/>
    </row>
    <row r="29" spans="1:18" s="2" customFormat="1">
      <c r="A29" s="345" t="s">
        <v>92</v>
      </c>
      <c r="B29" s="346"/>
      <c r="C29" s="346"/>
      <c r="D29" s="349" t="s">
        <v>93</v>
      </c>
      <c r="E29" s="349" t="s">
        <v>94</v>
      </c>
      <c r="F29" s="349" t="s">
        <v>95</v>
      </c>
      <c r="G29" s="349" t="s">
        <v>96</v>
      </c>
      <c r="H29" s="349" t="s">
        <v>97</v>
      </c>
      <c r="I29" s="337" t="s">
        <v>98</v>
      </c>
      <c r="J29" s="337"/>
      <c r="K29" s="337"/>
      <c r="L29" s="337" t="s">
        <v>99</v>
      </c>
      <c r="M29" s="337"/>
      <c r="N29" s="337" t="s">
        <v>100</v>
      </c>
      <c r="O29" s="337"/>
      <c r="P29" s="339">
        <f>AVERAGE(P7:P26)</f>
        <v>243.21052631578948</v>
      </c>
      <c r="Q29" s="130"/>
    </row>
    <row r="30" spans="1:18" s="2" customFormat="1">
      <c r="A30" s="347"/>
      <c r="B30" s="348"/>
      <c r="C30" s="348"/>
      <c r="D30" s="350"/>
      <c r="E30" s="350"/>
      <c r="F30" s="350"/>
      <c r="G30" s="350"/>
      <c r="H30" s="350"/>
      <c r="I30" s="341" t="s">
        <v>101</v>
      </c>
      <c r="J30" s="341"/>
      <c r="K30" s="131" t="s">
        <v>102</v>
      </c>
      <c r="L30" s="338"/>
      <c r="M30" s="338"/>
      <c r="N30" s="338"/>
      <c r="O30" s="338"/>
      <c r="P30" s="339"/>
      <c r="Q30" s="130"/>
    </row>
    <row r="31" spans="1:18" s="2" customFormat="1" ht="21.75" thickBot="1">
      <c r="A31" s="342">
        <f>COUNTIF(Q:Q,"蛋")</f>
        <v>1</v>
      </c>
      <c r="B31" s="343"/>
      <c r="C31" s="343"/>
      <c r="D31" s="132">
        <f>COUNTIF(Q:Q,"魚")</f>
        <v>4</v>
      </c>
      <c r="E31" s="132">
        <f>COUNTIF(Q:Q,"豬")</f>
        <v>7</v>
      </c>
      <c r="F31" s="132">
        <f>COUNTIF(Q:Q,"雞")</f>
        <v>7</v>
      </c>
      <c r="G31" s="132">
        <v>18</v>
      </c>
      <c r="H31" s="132">
        <v>1</v>
      </c>
      <c r="I31" s="344">
        <v>2</v>
      </c>
      <c r="J31" s="344"/>
      <c r="K31" s="133">
        <v>0</v>
      </c>
      <c r="L31" s="344">
        <v>4</v>
      </c>
      <c r="M31" s="344"/>
      <c r="N31" s="344">
        <v>4</v>
      </c>
      <c r="O31" s="344"/>
      <c r="P31" s="340"/>
      <c r="Q31" s="130"/>
    </row>
    <row r="32" spans="1:18" ht="27.75">
      <c r="A32" s="4"/>
      <c r="B32" s="7"/>
      <c r="C32" s="12"/>
      <c r="D32" s="13"/>
      <c r="E32" s="14"/>
      <c r="F32" s="15" t="s">
        <v>103</v>
      </c>
      <c r="G32" s="334" t="s">
        <v>104</v>
      </c>
      <c r="H32" s="335"/>
      <c r="I32" s="335"/>
      <c r="J32" s="335"/>
      <c r="K32" s="16"/>
      <c r="L32" s="16"/>
      <c r="M32" s="17"/>
      <c r="N32" s="18"/>
      <c r="O32" s="19"/>
      <c r="P32" s="19"/>
    </row>
    <row r="33" spans="1:16">
      <c r="A33" s="4"/>
      <c r="B33" s="336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19"/>
      <c r="P33" s="19"/>
    </row>
    <row r="34" spans="1:16">
      <c r="A34" s="4"/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19"/>
      <c r="P34" s="19"/>
    </row>
  </sheetData>
  <mergeCells count="42">
    <mergeCell ref="A1:P1"/>
    <mergeCell ref="A2:P2"/>
    <mergeCell ref="A3:P3"/>
    <mergeCell ref="A4:P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M5:M6"/>
    <mergeCell ref="N5:N6"/>
    <mergeCell ref="K5:K6"/>
    <mergeCell ref="L5:L6"/>
    <mergeCell ref="A27:H27"/>
    <mergeCell ref="P27:P28"/>
    <mergeCell ref="A28:F28"/>
    <mergeCell ref="G28:H28"/>
    <mergeCell ref="I28:K28"/>
    <mergeCell ref="L28:O28"/>
    <mergeCell ref="P29:P31"/>
    <mergeCell ref="I30:J30"/>
    <mergeCell ref="A31:C31"/>
    <mergeCell ref="I31:J31"/>
    <mergeCell ref="L31:M31"/>
    <mergeCell ref="N31:O31"/>
    <mergeCell ref="A29:C30"/>
    <mergeCell ref="D29:D30"/>
    <mergeCell ref="E29:E30"/>
    <mergeCell ref="F29:F30"/>
    <mergeCell ref="G29:G30"/>
    <mergeCell ref="H29:H30"/>
    <mergeCell ref="G32:J32"/>
    <mergeCell ref="B33:N33"/>
    <mergeCell ref="B34:N34"/>
    <mergeCell ref="I29:K29"/>
    <mergeCell ref="L29:M30"/>
    <mergeCell ref="N29:O30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0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0"/>
  <sheetViews>
    <sheetView view="pageBreakPreview" topLeftCell="A11" zoomScale="50" zoomScaleNormal="70" zoomScaleSheetLayoutView="50" workbookViewId="0">
      <selection activeCell="N20" sqref="N20"/>
    </sheetView>
  </sheetViews>
  <sheetFormatPr defaultRowHeight="16.5"/>
  <cols>
    <col min="1" max="1" width="5.75" style="5" customWidth="1"/>
    <col min="2" max="2" width="5.125" style="5" customWidth="1"/>
    <col min="3" max="3" width="16.75" style="20" customWidth="1"/>
    <col min="4" max="4" width="17.625" style="20" customWidth="1"/>
    <col min="5" max="5" width="16.375" style="20" customWidth="1"/>
    <col min="6" max="6" width="16.125" style="20" customWidth="1"/>
    <col min="7" max="7" width="14.75" style="20" customWidth="1"/>
    <col min="8" max="8" width="19.5" style="20" customWidth="1"/>
    <col min="9" max="9" width="13.125" style="20" customWidth="1"/>
    <col min="10" max="10" width="7.5" style="20" customWidth="1"/>
    <col min="11" max="11" width="5.875" style="20" customWidth="1"/>
    <col min="12" max="12" width="5.5" style="20" customWidth="1"/>
    <col min="13" max="13" width="7.125" style="20" customWidth="1"/>
    <col min="14" max="14" width="6.625" style="20" customWidth="1"/>
    <col min="15" max="15" width="6.375" style="20" customWidth="1"/>
    <col min="16" max="16" width="9.5" style="333" customWidth="1"/>
    <col min="17" max="17" width="19" style="302" customWidth="1"/>
  </cols>
  <sheetData>
    <row r="1" spans="1:18" ht="25.5">
      <c r="A1" s="360" t="s">
        <v>460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1"/>
      <c r="Q1" s="362"/>
      <c r="R1" s="3"/>
    </row>
    <row r="2" spans="1:18">
      <c r="A2" s="363" t="s">
        <v>164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2"/>
      <c r="R2" s="3"/>
    </row>
    <row r="3" spans="1:18">
      <c r="A3" s="363" t="s">
        <v>105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2"/>
      <c r="R3" s="3"/>
    </row>
    <row r="4" spans="1:18" ht="17.25" thickBot="1">
      <c r="A4" s="363" t="s">
        <v>67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2"/>
      <c r="R4" s="3"/>
    </row>
    <row r="5" spans="1:18" ht="27.75" customHeight="1">
      <c r="A5" s="364" t="s">
        <v>68</v>
      </c>
      <c r="B5" s="366" t="s">
        <v>69</v>
      </c>
      <c r="C5" s="368" t="s">
        <v>70</v>
      </c>
      <c r="D5" s="368" t="s">
        <v>71</v>
      </c>
      <c r="E5" s="368" t="s">
        <v>109</v>
      </c>
      <c r="F5" s="374" t="s">
        <v>110</v>
      </c>
      <c r="G5" s="368" t="s">
        <v>72</v>
      </c>
      <c r="H5" s="368" t="s">
        <v>73</v>
      </c>
      <c r="I5" s="370" t="s">
        <v>74</v>
      </c>
      <c r="J5" s="372" t="s">
        <v>75</v>
      </c>
      <c r="K5" s="351" t="s">
        <v>76</v>
      </c>
      <c r="L5" s="351" t="s">
        <v>77</v>
      </c>
      <c r="M5" s="351" t="s">
        <v>79</v>
      </c>
      <c r="N5" s="351" t="s">
        <v>80</v>
      </c>
      <c r="O5" s="351" t="s">
        <v>78</v>
      </c>
      <c r="P5" s="323" t="s">
        <v>81</v>
      </c>
      <c r="Q5" s="23" t="s">
        <v>82</v>
      </c>
    </row>
    <row r="6" spans="1:18" ht="25.5" customHeight="1" thickBot="1">
      <c r="A6" s="365"/>
      <c r="B6" s="367"/>
      <c r="C6" s="369"/>
      <c r="D6" s="369"/>
      <c r="E6" s="369"/>
      <c r="F6" s="375"/>
      <c r="G6" s="369"/>
      <c r="H6" s="369"/>
      <c r="I6" s="371"/>
      <c r="J6" s="373"/>
      <c r="K6" s="352"/>
      <c r="L6" s="352"/>
      <c r="M6" s="352"/>
      <c r="N6" s="352"/>
      <c r="O6" s="352"/>
      <c r="P6" s="324" t="s">
        <v>83</v>
      </c>
      <c r="Q6" s="155" t="s">
        <v>84</v>
      </c>
    </row>
    <row r="7" spans="1:18" s="270" customFormat="1" ht="66" customHeight="1">
      <c r="A7" s="266">
        <v>5</v>
      </c>
      <c r="B7" s="267" t="s">
        <v>38</v>
      </c>
      <c r="C7" s="268" t="str">
        <f>食材明細!K2</f>
        <v>金瓜炒米粉</v>
      </c>
      <c r="D7" s="269" t="str">
        <f>食材明細!K12</f>
        <v>筍香油腐</v>
      </c>
      <c r="E7" s="268" t="str">
        <f>食材明細!K18</f>
        <v>銀絲卷</v>
      </c>
      <c r="F7" s="268" t="str">
        <f>食材明細!O12</f>
        <v>翡翠蒸蛋</v>
      </c>
      <c r="G7" s="268" t="str">
        <f>食材明細!K20</f>
        <v>有機青菜</v>
      </c>
      <c r="H7" s="268" t="str">
        <f>食材明細!K22</f>
        <v>紅絲海帶湯</v>
      </c>
      <c r="I7" s="251" t="str">
        <f>食材明細!K25</f>
        <v>水果</v>
      </c>
      <c r="J7" s="303">
        <v>3.58</v>
      </c>
      <c r="K7" s="304">
        <v>1.9</v>
      </c>
      <c r="L7" s="304">
        <v>1.57</v>
      </c>
      <c r="M7" s="305">
        <v>2.2999999999999998</v>
      </c>
      <c r="N7" s="305">
        <v>1</v>
      </c>
      <c r="O7" s="305">
        <v>0</v>
      </c>
      <c r="P7" s="325">
        <f>J7*70+K7*75+L7*25+M7*45+N7*60+O7*150</f>
        <v>595.85</v>
      </c>
      <c r="Q7" s="271">
        <v>217</v>
      </c>
    </row>
    <row r="8" spans="1:18" ht="72" customHeight="1">
      <c r="A8" s="24">
        <v>6</v>
      </c>
      <c r="B8" s="6" t="s">
        <v>37</v>
      </c>
      <c r="C8" s="125" t="str">
        <f>食材明細!K27</f>
        <v>有機白飯</v>
      </c>
      <c r="D8" s="125" t="str">
        <f>食材明細!K28</f>
        <v>野菇焗烤</v>
      </c>
      <c r="E8" s="125" t="str">
        <f>食材明細!K35</f>
        <v>沙茶冬粉煲</v>
      </c>
      <c r="F8" s="125" t="str">
        <f>食材明細!O35</f>
        <v>醬爆芝麻干丁</v>
      </c>
      <c r="G8" s="125" t="str">
        <f>食材明細!K45</f>
        <v>有機青菜</v>
      </c>
      <c r="H8" s="318" t="str">
        <f>食材明細!K47</f>
        <v>綠豆湯</v>
      </c>
      <c r="I8" s="160" t="str">
        <f>食材明細!K48</f>
        <v>水果</v>
      </c>
      <c r="J8" s="272">
        <v>5</v>
      </c>
      <c r="K8" s="273">
        <v>1.8</v>
      </c>
      <c r="L8" s="273">
        <v>2.04</v>
      </c>
      <c r="M8" s="274">
        <v>2.5</v>
      </c>
      <c r="N8" s="274">
        <v>1</v>
      </c>
      <c r="O8" s="274">
        <v>0</v>
      </c>
      <c r="P8" s="326">
        <f t="shared" ref="P8:P22" si="0">J8*70+K8*75+L8*25+M8*45+N8*60+O8*150</f>
        <v>708.5</v>
      </c>
      <c r="Q8" s="275">
        <v>137</v>
      </c>
    </row>
    <row r="9" spans="1:18" s="178" customFormat="1" ht="67.5" customHeight="1" thickBot="1">
      <c r="A9" s="24">
        <v>8</v>
      </c>
      <c r="B9" s="179" t="s">
        <v>174</v>
      </c>
      <c r="C9" s="128" t="str">
        <f>食材明細!K67</f>
        <v>燕麥飯</v>
      </c>
      <c r="D9" s="128" t="str">
        <f>食材明細!K70</f>
        <v>椰漿咖哩什錦</v>
      </c>
      <c r="E9" s="128" t="str">
        <f>食材明細!K77</f>
        <v>彩繪海絲</v>
      </c>
      <c r="F9" s="128" t="str">
        <f>食材明細!O70</f>
        <v>金沙鮑菇</v>
      </c>
      <c r="G9" s="128" t="str">
        <f>食材明細!K82</f>
        <v>有機青菜</v>
      </c>
      <c r="H9" s="128" t="str">
        <f>食材明細!K84</f>
        <v>玉米濃湯</v>
      </c>
      <c r="I9" s="161" t="str">
        <f>食材明細!K89</f>
        <v>水果</v>
      </c>
      <c r="J9" s="293">
        <v>4.0599999999999996</v>
      </c>
      <c r="K9" s="294">
        <v>1.5</v>
      </c>
      <c r="L9" s="294">
        <v>2.4499999999999997</v>
      </c>
      <c r="M9" s="295">
        <v>2.4</v>
      </c>
      <c r="N9" s="295">
        <v>1</v>
      </c>
      <c r="O9" s="295">
        <v>0</v>
      </c>
      <c r="P9" s="327">
        <f t="shared" si="0"/>
        <v>625.95000000000005</v>
      </c>
      <c r="Q9" s="279">
        <v>191</v>
      </c>
    </row>
    <row r="10" spans="1:18" s="178" customFormat="1" ht="41.25" hidden="1" customHeight="1" thickBot="1">
      <c r="A10" s="181">
        <v>9</v>
      </c>
      <c r="B10" s="182" t="s">
        <v>175</v>
      </c>
      <c r="C10" s="129">
        <f>食材明細!K91</f>
        <v>0</v>
      </c>
      <c r="D10" s="129">
        <f>食材明細!K93</f>
        <v>0</v>
      </c>
      <c r="E10" s="129">
        <f>食材明細!K102</f>
        <v>0</v>
      </c>
      <c r="F10" s="129">
        <f>食材明細!O102</f>
        <v>0</v>
      </c>
      <c r="G10" s="129">
        <f>食材明細!K106</f>
        <v>0</v>
      </c>
      <c r="H10" s="129">
        <f>食材明細!K108</f>
        <v>0</v>
      </c>
      <c r="I10" s="162">
        <f>食材明細!K112</f>
        <v>0</v>
      </c>
      <c r="J10" s="289"/>
      <c r="K10" s="290"/>
      <c r="L10" s="290"/>
      <c r="M10" s="291"/>
      <c r="N10" s="291"/>
      <c r="O10" s="291"/>
      <c r="P10" s="328">
        <f t="shared" si="0"/>
        <v>0</v>
      </c>
      <c r="Q10" s="292"/>
    </row>
    <row r="11" spans="1:18" s="178" customFormat="1" ht="39" customHeight="1">
      <c r="A11" s="175">
        <v>12</v>
      </c>
      <c r="B11" s="176" t="s">
        <v>176</v>
      </c>
      <c r="C11" s="127" t="str">
        <f>食材明細!K114</f>
        <v>小米飯</v>
      </c>
      <c r="D11" s="127" t="str">
        <f>食材明細!K116</f>
        <v>紅燒花干</v>
      </c>
      <c r="E11" s="127" t="str">
        <f>食材明細!K121</f>
        <v>彩繪冬瓜</v>
      </c>
      <c r="F11" s="127" t="str">
        <f>食材明細!O121</f>
        <v>照燒素干貝</v>
      </c>
      <c r="G11" s="127" t="str">
        <f>食材明細!K128</f>
        <v>有機青菜</v>
      </c>
      <c r="H11" s="127" t="str">
        <f>食材明細!K130</f>
        <v>青菜豆腐湯</v>
      </c>
      <c r="I11" s="159" t="str">
        <f>食材明細!K133</f>
        <v>水果</v>
      </c>
      <c r="J11" s="283">
        <v>4.7</v>
      </c>
      <c r="K11" s="284">
        <v>1.5</v>
      </c>
      <c r="L11" s="284">
        <v>1.6</v>
      </c>
      <c r="M11" s="285">
        <v>2.2999999999999998</v>
      </c>
      <c r="N11" s="285">
        <v>1</v>
      </c>
      <c r="O11" s="285">
        <v>0</v>
      </c>
      <c r="P11" s="329">
        <f t="shared" si="0"/>
        <v>645</v>
      </c>
      <c r="Q11" s="286">
        <v>528</v>
      </c>
    </row>
    <row r="12" spans="1:18" s="178" customFormat="1" ht="63" customHeight="1">
      <c r="A12" s="24">
        <v>13</v>
      </c>
      <c r="B12" s="179" t="s">
        <v>177</v>
      </c>
      <c r="C12" s="128" t="str">
        <f>食材明細!K135</f>
        <v>有機白飯</v>
      </c>
      <c r="D12" s="128" t="str">
        <f>食材明細!K137</f>
        <v>番茄炒蛋</v>
      </c>
      <c r="E12" s="128" t="str">
        <f>食材明細!K142</f>
        <v>絲瓜燴凍豆腐</v>
      </c>
      <c r="F12" s="128" t="str">
        <f>食材明細!O137</f>
        <v>蜜汁鮑菇</v>
      </c>
      <c r="G12" s="128" t="str">
        <f>食材明細!K147</f>
        <v>有機青菜</v>
      </c>
      <c r="H12" s="128" t="str">
        <f>食材明細!K149</f>
        <v>紫菜蛋花湯</v>
      </c>
      <c r="I12" s="161" t="s">
        <v>20</v>
      </c>
      <c r="J12" s="276">
        <v>4.33</v>
      </c>
      <c r="K12" s="277">
        <v>2</v>
      </c>
      <c r="L12" s="277">
        <v>1.8</v>
      </c>
      <c r="M12" s="278">
        <v>2.2000000000000002</v>
      </c>
      <c r="N12" s="278">
        <v>1</v>
      </c>
      <c r="O12" s="278">
        <v>0</v>
      </c>
      <c r="P12" s="326">
        <f t="shared" si="0"/>
        <v>657.1</v>
      </c>
      <c r="Q12" s="275">
        <v>386</v>
      </c>
    </row>
    <row r="13" spans="1:18" s="234" customFormat="1" ht="40.5" customHeight="1">
      <c r="A13" s="235">
        <v>15</v>
      </c>
      <c r="B13" s="236" t="s">
        <v>174</v>
      </c>
      <c r="C13" s="237" t="str">
        <f>食材明細!K175</f>
        <v>什錦蛋炒飯</v>
      </c>
      <c r="D13" s="237" t="str">
        <f>食材明細!K183</f>
        <v>芙蓉豆包</v>
      </c>
      <c r="E13" s="237">
        <f>食材明細!K188</f>
        <v>0</v>
      </c>
      <c r="F13" s="237" t="str">
        <f>食材明細!O183</f>
        <v>野菜天婦羅</v>
      </c>
      <c r="G13" s="237" t="str">
        <f>食材明細!K190</f>
        <v>有機青菜</v>
      </c>
      <c r="H13" s="237" t="str">
        <f>食材明細!K192</f>
        <v>冬瓜薏仁湯</v>
      </c>
      <c r="I13" s="255" t="s">
        <v>486</v>
      </c>
      <c r="J13" s="296">
        <v>4.8600000000000003</v>
      </c>
      <c r="K13" s="297">
        <v>2.3400000000000003</v>
      </c>
      <c r="L13" s="297">
        <v>1.81</v>
      </c>
      <c r="M13" s="298">
        <v>2.5</v>
      </c>
      <c r="N13" s="298">
        <v>0</v>
      </c>
      <c r="O13" s="298">
        <v>0.5</v>
      </c>
      <c r="P13" s="330">
        <f t="shared" si="0"/>
        <v>748.45</v>
      </c>
      <c r="Q13" s="287">
        <v>321</v>
      </c>
    </row>
    <row r="14" spans="1:18" s="178" customFormat="1" ht="38.25" customHeight="1" thickBot="1">
      <c r="A14" s="181">
        <v>16</v>
      </c>
      <c r="B14" s="182" t="s">
        <v>175</v>
      </c>
      <c r="C14" s="129" t="str">
        <f>食材明細!K197</f>
        <v>胚芽飯</v>
      </c>
      <c r="D14" s="129" t="str">
        <f>食材明細!K199</f>
        <v>味噌油腐</v>
      </c>
      <c r="E14" s="129" t="str">
        <f>食材明細!K205</f>
        <v>京醬干丁</v>
      </c>
      <c r="F14" s="129" t="str">
        <f>食材明細!O205</f>
        <v>薑燒南瓜</v>
      </c>
      <c r="G14" s="129" t="str">
        <f>食材明細!K211</f>
        <v>有機青菜</v>
      </c>
      <c r="H14" s="317" t="str">
        <f>食材明細!K213</f>
        <v>摩摩喳喳</v>
      </c>
      <c r="I14" s="162" t="str">
        <f>食材明細!K218</f>
        <v>水果</v>
      </c>
      <c r="J14" s="280">
        <v>5</v>
      </c>
      <c r="K14" s="281">
        <v>2.2999999999999998</v>
      </c>
      <c r="L14" s="281">
        <v>2.5999999999999996</v>
      </c>
      <c r="M14" s="282">
        <v>2.2999999999999998</v>
      </c>
      <c r="N14" s="282">
        <v>1</v>
      </c>
      <c r="O14" s="282">
        <v>0</v>
      </c>
      <c r="P14" s="331">
        <f t="shared" si="0"/>
        <v>751</v>
      </c>
      <c r="Q14" s="288">
        <v>149</v>
      </c>
    </row>
    <row r="15" spans="1:18" s="234" customFormat="1" ht="40.5" customHeight="1">
      <c r="A15" s="225">
        <v>19</v>
      </c>
      <c r="B15" s="226" t="s">
        <v>176</v>
      </c>
      <c r="C15" s="227" t="str">
        <f>食材明細!K220</f>
        <v>日式烏龍麵</v>
      </c>
      <c r="D15" s="227" t="str">
        <f>食材明細!K228</f>
        <v>鹹冬瓜素肉燥</v>
      </c>
      <c r="E15" s="227" t="str">
        <f>食材明細!K234</f>
        <v>烤地瓜</v>
      </c>
      <c r="F15" s="227" t="str">
        <f>食材明細!O228</f>
        <v>客家小炒</v>
      </c>
      <c r="G15" s="227" t="str">
        <f>食材明細!K236</f>
        <v>有機青菜</v>
      </c>
      <c r="H15" s="227" t="str">
        <f>食材明細!K238</f>
        <v>味噌海芽湯</v>
      </c>
      <c r="I15" s="261" t="str">
        <f>食材明細!K242</f>
        <v>水果</v>
      </c>
      <c r="J15" s="319">
        <v>3.09</v>
      </c>
      <c r="K15" s="299">
        <v>2.2800000000000002</v>
      </c>
      <c r="L15" s="299">
        <v>1.6</v>
      </c>
      <c r="M15" s="300">
        <v>2.4</v>
      </c>
      <c r="N15" s="300">
        <v>1</v>
      </c>
      <c r="O15" s="300">
        <v>0</v>
      </c>
      <c r="P15" s="325">
        <f t="shared" si="0"/>
        <v>595.29999999999995</v>
      </c>
      <c r="Q15" s="301">
        <v>391</v>
      </c>
    </row>
    <row r="16" spans="1:18" s="178" customFormat="1" ht="43.5" customHeight="1">
      <c r="A16" s="24">
        <v>20</v>
      </c>
      <c r="B16" s="179" t="s">
        <v>177</v>
      </c>
      <c r="C16" s="128" t="str">
        <f>食材明細!K244</f>
        <v>有機白飯</v>
      </c>
      <c r="D16" s="128" t="str">
        <f>食材明細!K245</f>
        <v>雙薯干丁</v>
      </c>
      <c r="E16" s="128" t="str">
        <f>食材明細!K252</f>
        <v>黃瓜麵輪</v>
      </c>
      <c r="F16" s="128" t="str">
        <f>食材明細!O245</f>
        <v>素羅漢齋</v>
      </c>
      <c r="G16" s="128" t="str">
        <f>食材明細!K257</f>
        <v>有機青菜</v>
      </c>
      <c r="H16" s="128" t="str">
        <f>食材明細!K259</f>
        <v>芹香蘿蔔湯</v>
      </c>
      <c r="I16" s="161" t="str">
        <f>食材明細!K262</f>
        <v>水果</v>
      </c>
      <c r="J16" s="276">
        <v>4.4399999999999995</v>
      </c>
      <c r="K16" s="277">
        <v>2</v>
      </c>
      <c r="L16" s="277">
        <v>2.2999999999999998</v>
      </c>
      <c r="M16" s="278">
        <v>2.2999999999999998</v>
      </c>
      <c r="N16" s="278">
        <v>1</v>
      </c>
      <c r="O16" s="278">
        <v>0</v>
      </c>
      <c r="P16" s="326">
        <f t="shared" si="0"/>
        <v>681.8</v>
      </c>
      <c r="Q16" s="275">
        <v>158</v>
      </c>
    </row>
    <row r="17" spans="1:17" s="178" customFormat="1" ht="42" customHeight="1">
      <c r="A17" s="24">
        <v>22</v>
      </c>
      <c r="B17" s="179" t="s">
        <v>174</v>
      </c>
      <c r="C17" s="128" t="str">
        <f>食材明細!K286</f>
        <v>胚芽飯</v>
      </c>
      <c r="D17" s="128" t="str">
        <f>食材明細!K288</f>
        <v>蔬菜餅</v>
      </c>
      <c r="E17" s="128" t="str">
        <f>食材明細!K294</f>
        <v>日式關東煮</v>
      </c>
      <c r="F17" s="128" t="str">
        <f>食材明細!O294</f>
        <v>三杯干丁</v>
      </c>
      <c r="G17" s="128" t="str">
        <f>食材明細!K300</f>
        <v>有機青菜</v>
      </c>
      <c r="H17" s="246" t="str">
        <f>食材明細!K302</f>
        <v>紅豆燕麥湯</v>
      </c>
      <c r="I17" s="161" t="str">
        <f>食材明細!K305</f>
        <v>水果</v>
      </c>
      <c r="J17" s="276">
        <v>5.8</v>
      </c>
      <c r="K17" s="277">
        <v>2.2999999999999998</v>
      </c>
      <c r="L17" s="277">
        <v>1.7</v>
      </c>
      <c r="M17" s="278">
        <v>2.5</v>
      </c>
      <c r="N17" s="278">
        <v>1</v>
      </c>
      <c r="O17" s="278">
        <v>0</v>
      </c>
      <c r="P17" s="326">
        <f t="shared" si="0"/>
        <v>793.5</v>
      </c>
      <c r="Q17" s="275">
        <v>201</v>
      </c>
    </row>
    <row r="18" spans="1:17" s="178" customFormat="1" ht="44.25" customHeight="1" thickBot="1">
      <c r="A18" s="181">
        <v>23</v>
      </c>
      <c r="B18" s="182" t="s">
        <v>175</v>
      </c>
      <c r="C18" s="129" t="str">
        <f>食材明細!K307</f>
        <v>雜糧飯</v>
      </c>
      <c r="D18" s="129" t="str">
        <f>食材明細!K312</f>
        <v>梅汁素雞</v>
      </c>
      <c r="E18" s="129" t="str">
        <f>食材明細!K321</f>
        <v>香菇蒸蛋</v>
      </c>
      <c r="F18" s="129" t="str">
        <f>食材明細!O321</f>
        <v>白菜滷</v>
      </c>
      <c r="G18" s="129" t="str">
        <f>食材明細!K325</f>
        <v>有機青菜</v>
      </c>
      <c r="H18" s="129" t="str">
        <f>食材明細!K327</f>
        <v>義式巧達湯</v>
      </c>
      <c r="I18" s="162" t="str">
        <f>食材明細!K332</f>
        <v>水果</v>
      </c>
      <c r="J18" s="280">
        <v>5.5</v>
      </c>
      <c r="K18" s="281">
        <v>1.3</v>
      </c>
      <c r="L18" s="281">
        <v>2</v>
      </c>
      <c r="M18" s="282">
        <v>2.2000000000000002</v>
      </c>
      <c r="N18" s="282">
        <v>1</v>
      </c>
      <c r="O18" s="282">
        <v>0</v>
      </c>
      <c r="P18" s="331">
        <f t="shared" si="0"/>
        <v>691.5</v>
      </c>
      <c r="Q18" s="288">
        <v>144</v>
      </c>
    </row>
    <row r="19" spans="1:17" s="178" customFormat="1" ht="46.5" customHeight="1">
      <c r="A19" s="175">
        <v>26</v>
      </c>
      <c r="B19" s="176" t="s">
        <v>176</v>
      </c>
      <c r="C19" s="127" t="str">
        <f>食材明細!K334</f>
        <v>地瓜飯</v>
      </c>
      <c r="D19" s="127" t="str">
        <f>食材明細!K337</f>
        <v>鹽酥什錦菇</v>
      </c>
      <c r="E19" s="127" t="str">
        <f>食材明細!K343</f>
        <v>咖哩洋芋</v>
      </c>
      <c r="F19" s="127" t="str">
        <f>食材明細!O343</f>
        <v>焗烤奶香白菜</v>
      </c>
      <c r="G19" s="127" t="str">
        <f>食材明細!K349</f>
        <v>有機青菜</v>
      </c>
      <c r="H19" s="127" t="str">
        <f>食材明細!K351</f>
        <v>薑絲紫菜湯</v>
      </c>
      <c r="I19" s="159" t="str">
        <f>食材明細!K354</f>
        <v>水果</v>
      </c>
      <c r="J19" s="283">
        <v>4.08</v>
      </c>
      <c r="K19" s="284">
        <v>1.4</v>
      </c>
      <c r="L19" s="284">
        <v>2</v>
      </c>
      <c r="M19" s="285">
        <v>2.5</v>
      </c>
      <c r="N19" s="285">
        <v>1</v>
      </c>
      <c r="O19" s="285">
        <v>0</v>
      </c>
      <c r="P19" s="329">
        <f t="shared" si="0"/>
        <v>613.1</v>
      </c>
      <c r="Q19" s="286">
        <v>149</v>
      </c>
    </row>
    <row r="20" spans="1:17" s="178" customFormat="1" ht="40.5" customHeight="1">
      <c r="A20" s="24">
        <v>27</v>
      </c>
      <c r="B20" s="179" t="s">
        <v>177</v>
      </c>
      <c r="C20" s="128" t="str">
        <f>食材明細!C356</f>
        <v>有機白飯</v>
      </c>
      <c r="D20" s="128" t="str">
        <f>食材明細!K357</f>
        <v>紅藜荷葉粉蒸素肉</v>
      </c>
      <c r="E20" s="128" t="str">
        <f>食材明細!K362</f>
        <v>玉米素肉茸</v>
      </c>
      <c r="F20" s="128" t="str">
        <f>食材明細!O357</f>
        <v>海結燒豆干</v>
      </c>
      <c r="G20" s="128" t="str">
        <f>食材明細!K368</f>
        <v>有機青菜</v>
      </c>
      <c r="H20" s="246" t="str">
        <f>食材明細!K370</f>
        <v>地瓜山粉圓湯</v>
      </c>
      <c r="I20" s="161" t="s">
        <v>486</v>
      </c>
      <c r="J20" s="276">
        <v>5.6399999999999988</v>
      </c>
      <c r="K20" s="277">
        <v>2.1</v>
      </c>
      <c r="L20" s="277">
        <v>1.6</v>
      </c>
      <c r="M20" s="278">
        <v>2.2999999999999998</v>
      </c>
      <c r="N20" s="278">
        <v>0</v>
      </c>
      <c r="O20" s="278">
        <v>0.5</v>
      </c>
      <c r="P20" s="326">
        <f t="shared" si="0"/>
        <v>770.8</v>
      </c>
      <c r="Q20" s="275">
        <v>269</v>
      </c>
    </row>
    <row r="21" spans="1:17" s="234" customFormat="1" ht="51" customHeight="1">
      <c r="A21" s="235">
        <v>29</v>
      </c>
      <c r="B21" s="236" t="s">
        <v>174</v>
      </c>
      <c r="C21" s="237" t="str">
        <f>食材明細!K397</f>
        <v>夏威夷藜麥蛋炒飯</v>
      </c>
      <c r="D21" s="237" t="str">
        <f>食材明細!K409</f>
        <v>時蔬咖哩油腐</v>
      </c>
      <c r="E21" s="237">
        <f>食材明細!K415</f>
        <v>0</v>
      </c>
      <c r="F21" s="237" t="str">
        <f>食材明細!O409</f>
        <v>地瓜番茄和風烘蛋</v>
      </c>
      <c r="G21" s="237" t="str">
        <f>食材明細!K417</f>
        <v>有機青菜</v>
      </c>
      <c r="H21" s="237" t="str">
        <f>食材明細!K419</f>
        <v>銀羅鮮菇湯</v>
      </c>
      <c r="I21" s="255" t="s">
        <v>20</v>
      </c>
      <c r="J21" s="296">
        <v>4.7300000000000004</v>
      </c>
      <c r="K21" s="297">
        <v>1.8</v>
      </c>
      <c r="L21" s="297">
        <v>1.56</v>
      </c>
      <c r="M21" s="298">
        <v>2.4</v>
      </c>
      <c r="N21" s="298">
        <v>1</v>
      </c>
      <c r="O21" s="298">
        <v>0</v>
      </c>
      <c r="P21" s="330">
        <f t="shared" si="0"/>
        <v>673.1</v>
      </c>
      <c r="Q21" s="287">
        <v>311</v>
      </c>
    </row>
    <row r="22" spans="1:17" s="178" customFormat="1" ht="40.5" customHeight="1" thickBot="1">
      <c r="A22" s="24">
        <v>30</v>
      </c>
      <c r="B22" s="179" t="s">
        <v>175</v>
      </c>
      <c r="C22" s="128" t="str">
        <f>食材明細!K425</f>
        <v>麥片飯</v>
      </c>
      <c r="D22" s="128" t="str">
        <f>食材明細!K427</f>
        <v>香椿豆包</v>
      </c>
      <c r="E22" s="128" t="str">
        <f>食材明細!K432</f>
        <v>麻婆豆腐</v>
      </c>
      <c r="F22" s="128" t="str">
        <f>食材明細!O432</f>
        <v>黃瓜燴什錦</v>
      </c>
      <c r="G22" s="128" t="str">
        <f>食材明細!K438</f>
        <v>有機青菜</v>
      </c>
      <c r="H22" s="128" t="str">
        <f>食材明細!K440</f>
        <v>羅宋湯</v>
      </c>
      <c r="I22" s="185" t="str">
        <f>食材明細!K443</f>
        <v>水果</v>
      </c>
      <c r="J22" s="293">
        <v>4.1100000000000003</v>
      </c>
      <c r="K22" s="294">
        <v>2.8</v>
      </c>
      <c r="L22" s="294">
        <v>2.25</v>
      </c>
      <c r="M22" s="295">
        <v>2.2000000000000002</v>
      </c>
      <c r="N22" s="295">
        <v>1</v>
      </c>
      <c r="O22" s="295">
        <v>0</v>
      </c>
      <c r="P22" s="327">
        <f t="shared" si="0"/>
        <v>712.95</v>
      </c>
      <c r="Q22" s="279">
        <v>210</v>
      </c>
    </row>
    <row r="23" spans="1:17">
      <c r="A23" s="376" t="s">
        <v>86</v>
      </c>
      <c r="B23" s="376"/>
      <c r="C23" s="376"/>
      <c r="D23" s="376"/>
      <c r="E23" s="376"/>
      <c r="F23" s="376"/>
      <c r="G23" s="376"/>
      <c r="H23" s="376"/>
      <c r="I23" s="376"/>
      <c r="J23" s="153">
        <f>AVERAGE(J7:J22)</f>
        <v>4.5946666666666669</v>
      </c>
      <c r="K23" s="153">
        <f>AVERAGE(K7:K22)</f>
        <v>1.954666666666667</v>
      </c>
      <c r="L23" s="153">
        <f>AVERAGE(L7:L22)</f>
        <v>1.9253333333333333</v>
      </c>
      <c r="M23" s="153">
        <f>AVERAGE(M7:M22)</f>
        <v>2.3533333333333335</v>
      </c>
      <c r="N23" s="153">
        <f>AVERAGE(N7:N22)</f>
        <v>0.8666666666666667</v>
      </c>
      <c r="O23" s="153">
        <v>0.5</v>
      </c>
      <c r="P23" s="154">
        <f>AVERAGE(P7:P22)</f>
        <v>641.49375000000009</v>
      </c>
      <c r="Q23" s="377" t="s">
        <v>87</v>
      </c>
    </row>
    <row r="24" spans="1:17" ht="21">
      <c r="A24" s="379" t="s">
        <v>88</v>
      </c>
      <c r="B24" s="379"/>
      <c r="C24" s="379"/>
      <c r="D24" s="379"/>
      <c r="E24" s="379"/>
      <c r="F24" s="379"/>
      <c r="G24" s="379"/>
      <c r="H24" s="380" t="s">
        <v>89</v>
      </c>
      <c r="I24" s="380"/>
      <c r="J24" s="381" t="s">
        <v>90</v>
      </c>
      <c r="K24" s="381"/>
      <c r="L24" s="381"/>
      <c r="M24" s="382" t="s">
        <v>91</v>
      </c>
      <c r="N24" s="382"/>
      <c r="O24" s="382"/>
      <c r="P24" s="382"/>
      <c r="Q24" s="378"/>
    </row>
    <row r="25" spans="1:17" ht="19.5">
      <c r="A25" s="388" t="s">
        <v>92</v>
      </c>
      <c r="B25" s="389"/>
      <c r="C25" s="389"/>
      <c r="D25" s="392" t="s">
        <v>93</v>
      </c>
      <c r="E25" s="392" t="s">
        <v>94</v>
      </c>
      <c r="F25" s="394" t="s">
        <v>163</v>
      </c>
      <c r="G25" s="392"/>
      <c r="H25" s="392" t="s">
        <v>96</v>
      </c>
      <c r="I25" s="392" t="s">
        <v>97</v>
      </c>
      <c r="J25" s="383" t="s">
        <v>98</v>
      </c>
      <c r="K25" s="383"/>
      <c r="L25" s="383"/>
      <c r="M25" s="383" t="s">
        <v>99</v>
      </c>
      <c r="N25" s="383"/>
      <c r="O25" s="383" t="s">
        <v>100</v>
      </c>
      <c r="P25" s="383"/>
      <c r="Q25" s="395">
        <f>AVERAGE(Q7:Q22)</f>
        <v>250.8</v>
      </c>
    </row>
    <row r="26" spans="1:17" ht="19.5">
      <c r="A26" s="390"/>
      <c r="B26" s="391"/>
      <c r="C26" s="391"/>
      <c r="D26" s="393"/>
      <c r="E26" s="393"/>
      <c r="F26" s="392"/>
      <c r="G26" s="393"/>
      <c r="H26" s="393"/>
      <c r="I26" s="393"/>
      <c r="J26" s="397" t="s">
        <v>101</v>
      </c>
      <c r="K26" s="397"/>
      <c r="L26" s="9" t="s">
        <v>102</v>
      </c>
      <c r="M26" s="384"/>
      <c r="N26" s="384"/>
      <c r="O26" s="384"/>
      <c r="P26" s="384"/>
      <c r="Q26" s="395"/>
    </row>
    <row r="27" spans="1:17" ht="17.25" thickBot="1">
      <c r="A27" s="385">
        <v>15</v>
      </c>
      <c r="B27" s="386"/>
      <c r="C27" s="386"/>
      <c r="D27" s="10">
        <v>0</v>
      </c>
      <c r="E27" s="10">
        <v>0</v>
      </c>
      <c r="F27" s="10">
        <v>0</v>
      </c>
      <c r="G27" s="10"/>
      <c r="H27" s="10"/>
      <c r="I27" s="10"/>
      <c r="J27" s="387"/>
      <c r="K27" s="387"/>
      <c r="L27" s="11"/>
      <c r="M27" s="387">
        <v>4</v>
      </c>
      <c r="N27" s="387"/>
      <c r="O27" s="387">
        <v>4</v>
      </c>
      <c r="P27" s="387"/>
      <c r="Q27" s="396"/>
    </row>
    <row r="28" spans="1:17" ht="27.75">
      <c r="A28" s="4"/>
      <c r="B28" s="7"/>
      <c r="C28" s="12"/>
      <c r="D28" s="13"/>
      <c r="E28" s="14"/>
      <c r="F28" s="14"/>
      <c r="G28" s="15" t="s">
        <v>103</v>
      </c>
      <c r="H28" s="334" t="s">
        <v>104</v>
      </c>
      <c r="I28" s="335"/>
      <c r="J28" s="335"/>
      <c r="K28" s="335"/>
      <c r="L28" s="16"/>
      <c r="M28" s="16"/>
      <c r="N28" s="17"/>
      <c r="O28" s="18"/>
      <c r="P28" s="332"/>
      <c r="Q28" s="248"/>
    </row>
    <row r="29" spans="1:17">
      <c r="A29" s="4"/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2"/>
      <c r="Q29" s="248"/>
    </row>
    <row r="30" spans="1:17">
      <c r="A30" s="4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2"/>
      <c r="Q30" s="248"/>
    </row>
  </sheetData>
  <mergeCells count="44">
    <mergeCell ref="H28:K28"/>
    <mergeCell ref="F25:F26"/>
    <mergeCell ref="H25:H26"/>
    <mergeCell ref="I25:I26"/>
    <mergeCell ref="Q25:Q27"/>
    <mergeCell ref="J26:K26"/>
    <mergeCell ref="K5:K6"/>
    <mergeCell ref="L5:L6"/>
    <mergeCell ref="O5:O6"/>
    <mergeCell ref="B29:O29"/>
    <mergeCell ref="B30:O30"/>
    <mergeCell ref="J25:L25"/>
    <mergeCell ref="M25:N26"/>
    <mergeCell ref="O25:P26"/>
    <mergeCell ref="A27:C27"/>
    <mergeCell ref="J27:K27"/>
    <mergeCell ref="M27:N27"/>
    <mergeCell ref="O27:P27"/>
    <mergeCell ref="A25:C26"/>
    <mergeCell ref="D25:D26"/>
    <mergeCell ref="E25:E26"/>
    <mergeCell ref="G25:G26"/>
    <mergeCell ref="A23:I23"/>
    <mergeCell ref="Q23:Q24"/>
    <mergeCell ref="A24:G24"/>
    <mergeCell ref="H24:I24"/>
    <mergeCell ref="J24:L24"/>
    <mergeCell ref="M24:P24"/>
    <mergeCell ref="A1:Q1"/>
    <mergeCell ref="A2:Q2"/>
    <mergeCell ref="A3:Q3"/>
    <mergeCell ref="A4:Q4"/>
    <mergeCell ref="A5:A6"/>
    <mergeCell ref="B5:B6"/>
    <mergeCell ref="C5:C6"/>
    <mergeCell ref="D5:D6"/>
    <mergeCell ref="E5:E6"/>
    <mergeCell ref="G5:G6"/>
    <mergeCell ref="F5:F6"/>
    <mergeCell ref="M5:M6"/>
    <mergeCell ref="N5:N6"/>
    <mergeCell ref="H5:H6"/>
    <mergeCell ref="I5:I6"/>
    <mergeCell ref="J5:J6"/>
  </mergeCells>
  <phoneticPr fontId="1" type="noConversion"/>
  <pageMargins left="0.25" right="0.25" top="0.75" bottom="0.75" header="0.3" footer="0.3"/>
  <pageSetup paperSize="9" scale="58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29"/>
  <sheetViews>
    <sheetView tabSelected="1" view="pageBreakPreview" zoomScale="75" zoomScaleNormal="70" zoomScaleSheetLayoutView="75" workbookViewId="0">
      <pane ySplit="1" topLeftCell="A15" activePane="bottomLeft" state="frozen"/>
      <selection pane="bottomLeft" activeCell="V427" sqref="V427"/>
    </sheetView>
  </sheetViews>
  <sheetFormatPr defaultRowHeight="16.5"/>
  <cols>
    <col min="1" max="1" width="8.25" style="124" customWidth="1"/>
    <col min="2" max="2" width="6.5" style="81" customWidth="1"/>
    <col min="3" max="3" width="16.5" style="80" customWidth="1"/>
    <col min="4" max="4" width="17.625" style="34" customWidth="1"/>
    <col min="5" max="5" width="5.25" style="81" customWidth="1"/>
    <col min="6" max="6" width="5.125" style="81" customWidth="1"/>
    <col min="7" max="7" width="7.625" style="92" hidden="1" customWidth="1"/>
    <col min="8" max="8" width="6.75" style="92" hidden="1" customWidth="1"/>
    <col min="9" max="9" width="7.375" style="92" hidden="1" customWidth="1"/>
    <col min="10" max="10" width="3.5" style="34" hidden="1" customWidth="1"/>
    <col min="11" max="11" width="16.875" style="118" customWidth="1"/>
    <col min="12" max="12" width="16.125" style="118" customWidth="1"/>
    <col min="13" max="13" width="7" style="119" customWidth="1"/>
    <col min="14" max="14" width="6.125" style="119" customWidth="1"/>
    <col min="15" max="15" width="14.5" style="34" customWidth="1"/>
    <col min="16" max="16" width="13.5" style="34" customWidth="1"/>
    <col min="17" max="17" width="5.25" style="34" customWidth="1"/>
    <col min="18" max="18" width="5.625" style="81" customWidth="1"/>
    <col min="19" max="20" width="6.5" hidden="1" customWidth="1"/>
    <col min="21" max="21" width="6.875" hidden="1" customWidth="1"/>
    <col min="26" max="26" width="9" customWidth="1"/>
  </cols>
  <sheetData>
    <row r="1" spans="1:21" ht="50.25" thickBot="1">
      <c r="A1" s="29" t="s">
        <v>0</v>
      </c>
      <c r="B1" s="30" t="s">
        <v>1</v>
      </c>
      <c r="C1" s="31" t="s">
        <v>3</v>
      </c>
      <c r="D1" s="32" t="s">
        <v>5</v>
      </c>
      <c r="E1" s="30" t="s">
        <v>7</v>
      </c>
      <c r="F1" s="33" t="s">
        <v>9</v>
      </c>
      <c r="G1" s="50" t="s">
        <v>75</v>
      </c>
      <c r="H1" s="50" t="s">
        <v>76</v>
      </c>
      <c r="I1" s="50" t="s">
        <v>77</v>
      </c>
      <c r="K1" s="35" t="s">
        <v>2</v>
      </c>
      <c r="L1" s="36" t="s">
        <v>4</v>
      </c>
      <c r="M1" s="37" t="s">
        <v>6</v>
      </c>
      <c r="N1" s="38" t="s">
        <v>8</v>
      </c>
      <c r="O1" s="147" t="s">
        <v>2</v>
      </c>
      <c r="P1" s="147" t="s">
        <v>4</v>
      </c>
      <c r="Q1" s="147" t="s">
        <v>6</v>
      </c>
      <c r="R1" s="151" t="s">
        <v>8</v>
      </c>
      <c r="S1" s="81" t="s">
        <v>75</v>
      </c>
      <c r="T1" s="81" t="s">
        <v>76</v>
      </c>
      <c r="U1" s="81" t="s">
        <v>77</v>
      </c>
    </row>
    <row r="2" spans="1:21">
      <c r="A2" s="39">
        <v>44109</v>
      </c>
      <c r="B2" s="40" t="s">
        <v>38</v>
      </c>
      <c r="C2" s="41" t="s">
        <v>178</v>
      </c>
      <c r="D2" s="42" t="s">
        <v>365</v>
      </c>
      <c r="E2" s="43">
        <v>50</v>
      </c>
      <c r="F2" s="44" t="s">
        <v>12</v>
      </c>
      <c r="G2" s="50">
        <v>1.25</v>
      </c>
      <c r="H2" s="50"/>
      <c r="I2" s="50"/>
      <c r="K2" s="45" t="s">
        <v>457</v>
      </c>
      <c r="L2" s="46" t="s">
        <v>366</v>
      </c>
      <c r="M2" s="47">
        <v>50</v>
      </c>
      <c r="N2" s="48" t="s">
        <v>12</v>
      </c>
      <c r="O2" s="49"/>
      <c r="P2" s="49"/>
      <c r="Q2" s="49"/>
      <c r="R2" s="50"/>
      <c r="S2">
        <v>1.25</v>
      </c>
    </row>
    <row r="3" spans="1:21">
      <c r="A3" s="51"/>
      <c r="B3" s="52"/>
      <c r="C3" s="53"/>
      <c r="D3" s="218" t="s">
        <v>325</v>
      </c>
      <c r="E3" s="307">
        <v>10</v>
      </c>
      <c r="F3" s="54" t="s">
        <v>12</v>
      </c>
      <c r="G3" s="50"/>
      <c r="H3" s="50">
        <v>0.28999999999999998</v>
      </c>
      <c r="I3" s="50"/>
      <c r="K3" s="55"/>
      <c r="L3" s="56" t="s">
        <v>458</v>
      </c>
      <c r="M3" s="57">
        <v>10</v>
      </c>
      <c r="N3" s="58" t="s">
        <v>12</v>
      </c>
      <c r="O3" s="49"/>
      <c r="P3" s="49"/>
      <c r="Q3" s="49"/>
      <c r="R3" s="50"/>
      <c r="T3">
        <v>0.34</v>
      </c>
    </row>
    <row r="4" spans="1:21">
      <c r="A4" s="51"/>
      <c r="B4" s="52"/>
      <c r="C4" s="53"/>
      <c r="D4" s="218" t="s">
        <v>361</v>
      </c>
      <c r="E4" s="307">
        <v>10</v>
      </c>
      <c r="F4" s="54" t="s">
        <v>12</v>
      </c>
      <c r="G4" s="50">
        <v>0.12</v>
      </c>
      <c r="H4" s="50"/>
      <c r="I4" s="50"/>
      <c r="K4" s="55"/>
      <c r="L4" s="56" t="s">
        <v>361</v>
      </c>
      <c r="M4" s="57">
        <v>10</v>
      </c>
      <c r="N4" s="58" t="s">
        <v>12</v>
      </c>
      <c r="O4" s="49"/>
      <c r="P4" s="49"/>
      <c r="Q4" s="49"/>
      <c r="R4" s="50"/>
      <c r="S4">
        <v>0.12</v>
      </c>
    </row>
    <row r="5" spans="1:21">
      <c r="A5" s="51"/>
      <c r="B5" s="52"/>
      <c r="C5" s="53"/>
      <c r="D5" s="218" t="s">
        <v>26</v>
      </c>
      <c r="E5" s="307">
        <v>20</v>
      </c>
      <c r="F5" s="54" t="s">
        <v>12</v>
      </c>
      <c r="G5" s="50"/>
      <c r="H5" s="50"/>
      <c r="I5" s="50">
        <v>0.2</v>
      </c>
      <c r="K5" s="55"/>
      <c r="L5" s="56" t="s">
        <v>26</v>
      </c>
      <c r="M5" s="57">
        <v>20</v>
      </c>
      <c r="N5" s="58" t="s">
        <v>12</v>
      </c>
      <c r="O5" s="49"/>
      <c r="P5" s="49"/>
      <c r="Q5" s="49"/>
      <c r="R5" s="50"/>
      <c r="U5">
        <v>0.2</v>
      </c>
    </row>
    <row r="6" spans="1:21">
      <c r="A6" s="51"/>
      <c r="B6" s="52"/>
      <c r="C6" s="53"/>
      <c r="D6" s="218" t="s">
        <v>29</v>
      </c>
      <c r="E6" s="307">
        <v>5</v>
      </c>
      <c r="F6" s="54" t="s">
        <v>12</v>
      </c>
      <c r="G6" s="50"/>
      <c r="H6" s="50"/>
      <c r="I6" s="50">
        <v>0.05</v>
      </c>
      <c r="K6" s="55"/>
      <c r="L6" s="56" t="s">
        <v>29</v>
      </c>
      <c r="M6" s="57">
        <v>5</v>
      </c>
      <c r="N6" s="58" t="s">
        <v>12</v>
      </c>
      <c r="O6" s="49"/>
      <c r="P6" s="49"/>
      <c r="Q6" s="49"/>
      <c r="R6" s="50"/>
      <c r="U6">
        <v>0.05</v>
      </c>
    </row>
    <row r="7" spans="1:21">
      <c r="A7" s="51"/>
      <c r="B7" s="52"/>
      <c r="C7" s="53"/>
      <c r="D7" s="218" t="s">
        <v>302</v>
      </c>
      <c r="E7" s="307">
        <v>5</v>
      </c>
      <c r="F7" s="54" t="s">
        <v>12</v>
      </c>
      <c r="G7" s="50"/>
      <c r="H7" s="50"/>
      <c r="I7" s="50">
        <v>0.05</v>
      </c>
      <c r="K7" s="55"/>
      <c r="L7" s="56" t="s">
        <v>302</v>
      </c>
      <c r="M7" s="57">
        <v>5</v>
      </c>
      <c r="N7" s="58" t="s">
        <v>12</v>
      </c>
      <c r="O7" s="49"/>
      <c r="P7" s="49"/>
      <c r="Q7" s="49"/>
      <c r="R7" s="50"/>
      <c r="U7">
        <v>0.05</v>
      </c>
    </row>
    <row r="8" spans="1:21" s="216" customFormat="1">
      <c r="A8" s="51"/>
      <c r="B8" s="52"/>
      <c r="C8" s="53"/>
      <c r="D8" s="218" t="s">
        <v>404</v>
      </c>
      <c r="E8" s="307"/>
      <c r="F8" s="54"/>
      <c r="G8" s="50"/>
      <c r="H8" s="50"/>
      <c r="I8" s="50">
        <v>0</v>
      </c>
      <c r="J8" s="217"/>
      <c r="K8" s="55"/>
      <c r="L8" s="56"/>
      <c r="M8" s="57"/>
      <c r="N8" s="58"/>
      <c r="O8" s="49"/>
      <c r="P8" s="49"/>
      <c r="Q8" s="49"/>
      <c r="R8" s="50"/>
    </row>
    <row r="9" spans="1:21" s="216" customFormat="1">
      <c r="A9" s="51"/>
      <c r="B9" s="52"/>
      <c r="C9" s="53"/>
      <c r="D9" s="218" t="s">
        <v>406</v>
      </c>
      <c r="E9" s="307"/>
      <c r="F9" s="54"/>
      <c r="G9" s="50"/>
      <c r="H9" s="50"/>
      <c r="I9" s="50">
        <v>0</v>
      </c>
      <c r="J9" s="217"/>
      <c r="K9" s="55"/>
      <c r="L9" s="56"/>
      <c r="M9" s="57"/>
      <c r="N9" s="58"/>
      <c r="O9" s="49"/>
      <c r="P9" s="49"/>
      <c r="Q9" s="49"/>
      <c r="R9" s="50"/>
    </row>
    <row r="10" spans="1:21" s="216" customFormat="1">
      <c r="A10" s="51"/>
      <c r="B10" s="52"/>
      <c r="C10" s="53"/>
      <c r="D10" s="218" t="s">
        <v>405</v>
      </c>
      <c r="E10" s="307"/>
      <c r="F10" s="54"/>
      <c r="G10" s="50"/>
      <c r="H10" s="50"/>
      <c r="I10" s="50">
        <v>0</v>
      </c>
      <c r="J10" s="217"/>
      <c r="K10" s="55"/>
      <c r="L10" s="56"/>
      <c r="M10" s="57"/>
      <c r="N10" s="58"/>
      <c r="O10" s="49"/>
      <c r="P10" s="49"/>
      <c r="Q10" s="49"/>
      <c r="R10" s="50"/>
    </row>
    <row r="11" spans="1:21" s="216" customFormat="1" ht="17.25" thickBot="1">
      <c r="A11" s="51"/>
      <c r="B11" s="52"/>
      <c r="C11" s="53"/>
      <c r="D11" s="218"/>
      <c r="E11" s="307"/>
      <c r="F11" s="54"/>
      <c r="G11" s="50"/>
      <c r="H11" s="50"/>
      <c r="I11" s="50"/>
      <c r="J11" s="217"/>
      <c r="K11" s="55"/>
      <c r="L11" s="56"/>
      <c r="M11" s="57"/>
      <c r="N11" s="58"/>
      <c r="O11" s="49"/>
      <c r="P11" s="49"/>
      <c r="Q11" s="49"/>
      <c r="R11" s="50"/>
    </row>
    <row r="12" spans="1:21">
      <c r="A12" s="51"/>
      <c r="B12" s="52"/>
      <c r="C12" s="59" t="s">
        <v>399</v>
      </c>
      <c r="D12" s="218" t="s">
        <v>329</v>
      </c>
      <c r="E12" s="307">
        <v>70</v>
      </c>
      <c r="F12" s="54" t="s">
        <v>12</v>
      </c>
      <c r="G12" s="50"/>
      <c r="H12" s="50">
        <v>2</v>
      </c>
      <c r="I12" s="50"/>
      <c r="K12" s="60" t="s">
        <v>400</v>
      </c>
      <c r="L12" s="56" t="s">
        <v>46</v>
      </c>
      <c r="M12" s="57">
        <v>40</v>
      </c>
      <c r="N12" s="58" t="s">
        <v>12</v>
      </c>
      <c r="O12" s="45" t="s">
        <v>396</v>
      </c>
      <c r="P12" s="134" t="s">
        <v>53</v>
      </c>
      <c r="Q12" s="134">
        <v>45</v>
      </c>
      <c r="R12" s="135" t="s">
        <v>112</v>
      </c>
      <c r="T12">
        <v>1.2</v>
      </c>
    </row>
    <row r="13" spans="1:21">
      <c r="A13" s="51"/>
      <c r="B13" s="52"/>
      <c r="C13" s="53"/>
      <c r="D13" s="218" t="s">
        <v>188</v>
      </c>
      <c r="E13" s="307">
        <v>5</v>
      </c>
      <c r="F13" s="54" t="s">
        <v>12</v>
      </c>
      <c r="G13" s="50"/>
      <c r="H13" s="50"/>
      <c r="I13" s="50"/>
      <c r="K13" s="55"/>
      <c r="L13" s="56" t="s">
        <v>188</v>
      </c>
      <c r="M13" s="57">
        <v>5</v>
      </c>
      <c r="N13" s="58" t="s">
        <v>12</v>
      </c>
      <c r="O13" s="55"/>
      <c r="P13" s="61" t="s">
        <v>139</v>
      </c>
      <c r="Q13" s="61">
        <v>5</v>
      </c>
      <c r="R13" s="63" t="s">
        <v>112</v>
      </c>
      <c r="U13">
        <v>0.1</v>
      </c>
    </row>
    <row r="14" spans="1:21">
      <c r="A14" s="51"/>
      <c r="B14" s="52"/>
      <c r="C14" s="53"/>
      <c r="D14" s="218" t="s">
        <v>401</v>
      </c>
      <c r="E14" s="307">
        <v>30</v>
      </c>
      <c r="F14" s="54" t="s">
        <v>12</v>
      </c>
      <c r="G14" s="50"/>
      <c r="H14" s="50"/>
      <c r="I14" s="50">
        <v>0.3</v>
      </c>
      <c r="K14" s="55"/>
      <c r="L14" s="56" t="s">
        <v>401</v>
      </c>
      <c r="M14" s="57">
        <v>30</v>
      </c>
      <c r="N14" s="58" t="s">
        <v>12</v>
      </c>
      <c r="O14" s="55"/>
      <c r="P14" s="56" t="s">
        <v>304</v>
      </c>
      <c r="Q14" s="56">
        <v>2</v>
      </c>
      <c r="R14" s="58" t="s">
        <v>112</v>
      </c>
      <c r="U14">
        <v>0.17</v>
      </c>
    </row>
    <row r="15" spans="1:21" ht="15.75" customHeight="1">
      <c r="A15" s="51"/>
      <c r="B15" s="52"/>
      <c r="C15" s="53"/>
      <c r="D15" s="218" t="s">
        <v>23</v>
      </c>
      <c r="E15" s="307"/>
      <c r="F15" s="54" t="s">
        <v>12</v>
      </c>
      <c r="G15" s="50"/>
      <c r="H15" s="50">
        <v>0.21</v>
      </c>
      <c r="I15" s="50"/>
      <c r="K15" s="55"/>
      <c r="L15" s="56"/>
      <c r="M15" s="57"/>
      <c r="N15" s="58"/>
      <c r="O15" s="55"/>
      <c r="P15" s="56" t="s">
        <v>398</v>
      </c>
      <c r="Q15" s="56">
        <v>3</v>
      </c>
      <c r="R15" s="58" t="s">
        <v>112</v>
      </c>
      <c r="S15">
        <v>0.04</v>
      </c>
      <c r="T15">
        <v>0.21</v>
      </c>
    </row>
    <row r="16" spans="1:21" ht="15.75" customHeight="1" thickBot="1">
      <c r="A16" s="51"/>
      <c r="B16" s="52"/>
      <c r="C16" s="53"/>
      <c r="D16" s="218" t="s">
        <v>25</v>
      </c>
      <c r="E16" s="307"/>
      <c r="F16" s="54" t="s">
        <v>12</v>
      </c>
      <c r="G16" s="50"/>
      <c r="H16" s="50"/>
      <c r="I16" s="50">
        <v>0</v>
      </c>
      <c r="K16" s="55"/>
      <c r="L16" s="56"/>
      <c r="M16" s="57"/>
      <c r="N16" s="58"/>
      <c r="O16" s="67"/>
      <c r="P16" s="68" t="s">
        <v>397</v>
      </c>
      <c r="Q16" s="68"/>
      <c r="R16" s="69" t="s">
        <v>112</v>
      </c>
    </row>
    <row r="17" spans="1:21" ht="15.75" customHeight="1">
      <c r="A17" s="51"/>
      <c r="B17" s="52"/>
      <c r="C17" s="53"/>
      <c r="D17" s="218" t="s">
        <v>159</v>
      </c>
      <c r="E17" s="307"/>
      <c r="F17" s="54" t="s">
        <v>12</v>
      </c>
      <c r="G17" s="50"/>
      <c r="H17" s="50"/>
      <c r="I17" s="50">
        <v>0</v>
      </c>
      <c r="K17" s="55"/>
      <c r="L17" s="56"/>
      <c r="M17" s="57"/>
      <c r="N17" s="58"/>
      <c r="O17" s="49"/>
      <c r="P17" s="49"/>
      <c r="Q17" s="49"/>
      <c r="R17" s="50"/>
    </row>
    <row r="18" spans="1:21">
      <c r="A18" s="51"/>
      <c r="B18" s="52"/>
      <c r="C18" s="59" t="s">
        <v>184</v>
      </c>
      <c r="D18" s="220" t="s">
        <v>184</v>
      </c>
      <c r="E18" s="138">
        <v>1</v>
      </c>
      <c r="F18" s="139" t="s">
        <v>185</v>
      </c>
      <c r="G18" s="50">
        <v>2.17</v>
      </c>
      <c r="H18" s="50"/>
      <c r="I18" s="50"/>
      <c r="K18" s="60" t="s">
        <v>184</v>
      </c>
      <c r="L18" s="56" t="s">
        <v>184</v>
      </c>
      <c r="M18" s="57">
        <v>1</v>
      </c>
      <c r="N18" s="58" t="s">
        <v>27</v>
      </c>
      <c r="S18">
        <v>2.17</v>
      </c>
    </row>
    <row r="19" spans="1:21">
      <c r="A19" s="51"/>
      <c r="B19" s="52"/>
      <c r="C19" s="53"/>
      <c r="D19" s="218"/>
      <c r="E19" s="307"/>
      <c r="F19" s="54"/>
      <c r="G19" s="50"/>
      <c r="H19" s="50"/>
      <c r="I19" s="50"/>
      <c r="K19" s="55"/>
      <c r="L19" s="56"/>
      <c r="M19" s="57"/>
      <c r="N19" s="58"/>
    </row>
    <row r="20" spans="1:21">
      <c r="A20" s="51"/>
      <c r="B20" s="52"/>
      <c r="C20" s="59" t="s">
        <v>17</v>
      </c>
      <c r="D20" s="218" t="s">
        <v>17</v>
      </c>
      <c r="E20" s="307">
        <v>70</v>
      </c>
      <c r="F20" s="54" t="s">
        <v>12</v>
      </c>
      <c r="G20" s="50"/>
      <c r="H20" s="50"/>
      <c r="I20" s="50">
        <v>0.7</v>
      </c>
      <c r="K20" s="60" t="s">
        <v>17</v>
      </c>
      <c r="L20" s="56" t="s">
        <v>17</v>
      </c>
      <c r="M20" s="57">
        <v>70</v>
      </c>
      <c r="N20" s="58" t="s">
        <v>12</v>
      </c>
      <c r="O20" s="49"/>
      <c r="P20" s="49"/>
      <c r="Q20" s="49"/>
      <c r="R20" s="50"/>
      <c r="U20">
        <v>0.7</v>
      </c>
    </row>
    <row r="21" spans="1:21">
      <c r="A21" s="51"/>
      <c r="B21" s="52"/>
      <c r="C21" s="53"/>
      <c r="D21" s="218" t="s">
        <v>30</v>
      </c>
      <c r="E21" s="307"/>
      <c r="F21" s="54" t="s">
        <v>12</v>
      </c>
      <c r="G21" s="50"/>
      <c r="H21" s="50"/>
      <c r="I21" s="50">
        <v>0</v>
      </c>
      <c r="K21" s="55"/>
      <c r="L21" s="56" t="s">
        <v>18</v>
      </c>
      <c r="M21" s="57"/>
      <c r="N21" s="58" t="s">
        <v>12</v>
      </c>
      <c r="O21" s="49"/>
      <c r="P21" s="49"/>
      <c r="Q21" s="49"/>
      <c r="R21" s="50"/>
    </row>
    <row r="22" spans="1:21">
      <c r="A22" s="51"/>
      <c r="B22" s="52"/>
      <c r="C22" s="59" t="s">
        <v>186</v>
      </c>
      <c r="D22" s="218" t="s">
        <v>187</v>
      </c>
      <c r="E22" s="307">
        <v>25</v>
      </c>
      <c r="F22" s="54" t="s">
        <v>12</v>
      </c>
      <c r="G22" s="50"/>
      <c r="H22" s="50"/>
      <c r="I22" s="50">
        <v>0.25</v>
      </c>
      <c r="K22" s="60" t="s">
        <v>186</v>
      </c>
      <c r="L22" s="56" t="s">
        <v>187</v>
      </c>
      <c r="M22" s="57">
        <v>25</v>
      </c>
      <c r="N22" s="58" t="s">
        <v>12</v>
      </c>
      <c r="O22" s="49"/>
      <c r="P22" s="49"/>
      <c r="Q22" s="49"/>
      <c r="R22" s="50"/>
      <c r="U22">
        <v>0.25</v>
      </c>
    </row>
    <row r="23" spans="1:21">
      <c r="A23" s="51"/>
      <c r="B23" s="70"/>
      <c r="C23" s="53"/>
      <c r="D23" s="218" t="s">
        <v>33</v>
      </c>
      <c r="E23" s="307">
        <v>5</v>
      </c>
      <c r="F23" s="54" t="s">
        <v>12</v>
      </c>
      <c r="G23" s="50"/>
      <c r="H23" s="50"/>
      <c r="I23" s="50">
        <v>0.05</v>
      </c>
      <c r="K23" s="55"/>
      <c r="L23" s="56" t="s">
        <v>33</v>
      </c>
      <c r="M23" s="57">
        <v>5</v>
      </c>
      <c r="N23" s="58" t="s">
        <v>12</v>
      </c>
      <c r="O23" s="49"/>
      <c r="P23" s="49"/>
      <c r="Q23" s="49"/>
      <c r="R23" s="50"/>
      <c r="S23" s="1"/>
      <c r="U23">
        <v>0.05</v>
      </c>
    </row>
    <row r="24" spans="1:21" s="192" customFormat="1">
      <c r="A24" s="51"/>
      <c r="B24" s="70"/>
      <c r="C24" s="190"/>
      <c r="D24" s="189" t="s">
        <v>328</v>
      </c>
      <c r="E24" s="191"/>
      <c r="F24" s="188"/>
      <c r="G24" s="50"/>
      <c r="H24" s="50"/>
      <c r="I24" s="50"/>
      <c r="J24" s="193"/>
      <c r="K24" s="186"/>
      <c r="L24" s="147"/>
      <c r="M24" s="151"/>
      <c r="N24" s="58"/>
      <c r="O24" s="49"/>
      <c r="P24" s="49"/>
      <c r="Q24" s="49"/>
      <c r="R24" s="50"/>
      <c r="S24" s="1"/>
    </row>
    <row r="25" spans="1:21" ht="17.25" thickBot="1">
      <c r="A25" s="71"/>
      <c r="B25" s="72"/>
      <c r="C25" s="73" t="s">
        <v>20</v>
      </c>
      <c r="D25" s="74" t="s">
        <v>20</v>
      </c>
      <c r="E25" s="75">
        <v>1</v>
      </c>
      <c r="F25" s="76" t="s">
        <v>22</v>
      </c>
      <c r="G25" s="50"/>
      <c r="H25" s="50"/>
      <c r="I25" s="50"/>
      <c r="K25" s="77" t="s">
        <v>20</v>
      </c>
      <c r="L25" s="68" t="s">
        <v>20</v>
      </c>
      <c r="M25" s="78">
        <v>1</v>
      </c>
      <c r="N25" s="69" t="s">
        <v>22</v>
      </c>
      <c r="O25" s="49"/>
      <c r="P25" s="49"/>
      <c r="Q25" s="49"/>
      <c r="R25" s="50"/>
    </row>
    <row r="26" spans="1:21" ht="17.25" thickBot="1">
      <c r="A26" s="79"/>
      <c r="B26" s="50"/>
      <c r="C26" s="49"/>
      <c r="D26" s="49"/>
      <c r="E26" s="50"/>
      <c r="F26" s="50"/>
      <c r="G26" s="50"/>
      <c r="H26" s="50"/>
      <c r="I26" s="50"/>
      <c r="J26" s="80"/>
      <c r="K26" s="49"/>
      <c r="L26" s="49"/>
      <c r="M26" s="50"/>
      <c r="N26" s="50"/>
      <c r="S26" s="156">
        <f>SUM(S2:S25)</f>
        <v>3.58</v>
      </c>
      <c r="T26" s="156">
        <f t="shared" ref="T26:U26" si="0">SUM(T2:T25)</f>
        <v>1.75</v>
      </c>
      <c r="U26" s="156">
        <f t="shared" si="0"/>
        <v>1.57</v>
      </c>
    </row>
    <row r="27" spans="1:21">
      <c r="A27" s="39">
        <v>44110</v>
      </c>
      <c r="B27" s="82" t="s">
        <v>37</v>
      </c>
      <c r="C27" s="83" t="s">
        <v>145</v>
      </c>
      <c r="D27" s="42" t="s">
        <v>146</v>
      </c>
      <c r="E27" s="43">
        <v>80</v>
      </c>
      <c r="F27" s="44" t="s">
        <v>12</v>
      </c>
      <c r="G27" s="50">
        <v>4</v>
      </c>
      <c r="H27" s="50"/>
      <c r="I27" s="50"/>
      <c r="K27" s="45" t="s">
        <v>145</v>
      </c>
      <c r="L27" s="46" t="s">
        <v>11</v>
      </c>
      <c r="M27" s="47">
        <v>80</v>
      </c>
      <c r="N27" s="48" t="s">
        <v>12</v>
      </c>
      <c r="S27">
        <v>4</v>
      </c>
    </row>
    <row r="28" spans="1:21">
      <c r="A28" s="51"/>
      <c r="B28" s="84"/>
      <c r="C28" s="86" t="s">
        <v>202</v>
      </c>
      <c r="D28" s="218" t="s">
        <v>453</v>
      </c>
      <c r="E28" s="27">
        <v>1</v>
      </c>
      <c r="F28" s="54" t="s">
        <v>27</v>
      </c>
      <c r="G28" s="50"/>
      <c r="H28" s="50">
        <v>2.4</v>
      </c>
      <c r="I28" s="50"/>
      <c r="K28" s="60" t="s">
        <v>454</v>
      </c>
      <c r="L28" s="56" t="s">
        <v>456</v>
      </c>
      <c r="M28" s="57">
        <v>40</v>
      </c>
      <c r="N28" s="58" t="s">
        <v>12</v>
      </c>
      <c r="U28">
        <v>4</v>
      </c>
    </row>
    <row r="29" spans="1:21">
      <c r="A29" s="51"/>
      <c r="B29" s="84"/>
      <c r="C29" s="85"/>
      <c r="D29" s="218"/>
      <c r="E29" s="27"/>
      <c r="F29" s="54"/>
      <c r="G29" s="50"/>
      <c r="H29" s="50"/>
      <c r="I29" s="50"/>
      <c r="K29" s="55"/>
      <c r="L29" s="61" t="s">
        <v>16</v>
      </c>
      <c r="M29" s="62">
        <v>10</v>
      </c>
      <c r="N29" s="63" t="s">
        <v>12</v>
      </c>
      <c r="U29">
        <v>0.1</v>
      </c>
    </row>
    <row r="30" spans="1:21">
      <c r="A30" s="51"/>
      <c r="B30" s="84"/>
      <c r="C30" s="85"/>
      <c r="D30" s="218"/>
      <c r="E30" s="27"/>
      <c r="F30" s="54"/>
      <c r="G30" s="50"/>
      <c r="H30" s="50"/>
      <c r="I30" s="50"/>
      <c r="K30" s="55"/>
      <c r="L30" s="61" t="s">
        <v>316</v>
      </c>
      <c r="M30" s="62">
        <v>10</v>
      </c>
      <c r="N30" s="63" t="s">
        <v>12</v>
      </c>
      <c r="U30" s="216">
        <v>0.1</v>
      </c>
    </row>
    <row r="31" spans="1:21">
      <c r="A31" s="51"/>
      <c r="B31" s="84"/>
      <c r="C31" s="85"/>
      <c r="D31" s="21"/>
      <c r="E31" s="27"/>
      <c r="F31" s="54"/>
      <c r="G31" s="50"/>
      <c r="H31" s="50"/>
      <c r="I31" s="50"/>
      <c r="K31" s="55"/>
      <c r="L31" s="56" t="s">
        <v>33</v>
      </c>
      <c r="M31" s="57">
        <v>10</v>
      </c>
      <c r="N31" s="58" t="s">
        <v>12</v>
      </c>
      <c r="U31" s="216">
        <v>0.1</v>
      </c>
    </row>
    <row r="32" spans="1:21" s="192" customFormat="1">
      <c r="A32" s="51"/>
      <c r="B32" s="84"/>
      <c r="C32" s="196"/>
      <c r="D32" s="194"/>
      <c r="E32" s="195"/>
      <c r="F32" s="54"/>
      <c r="G32" s="50"/>
      <c r="H32" s="50"/>
      <c r="I32" s="50"/>
      <c r="J32" s="193"/>
      <c r="K32" s="55"/>
      <c r="L32" s="56" t="s">
        <v>455</v>
      </c>
      <c r="M32" s="57">
        <v>10</v>
      </c>
      <c r="N32" s="58" t="s">
        <v>12</v>
      </c>
      <c r="O32" s="193"/>
      <c r="P32" s="193"/>
      <c r="Q32" s="193"/>
      <c r="R32" s="81"/>
      <c r="U32" s="216">
        <v>0.1</v>
      </c>
    </row>
    <row r="33" spans="1:21" s="192" customFormat="1">
      <c r="A33" s="51"/>
      <c r="B33" s="84"/>
      <c r="C33" s="196"/>
      <c r="D33" s="194"/>
      <c r="E33" s="195"/>
      <c r="F33" s="54"/>
      <c r="G33" s="50"/>
      <c r="H33" s="50"/>
      <c r="I33" s="50"/>
      <c r="J33" s="193"/>
      <c r="K33" s="55"/>
      <c r="L33" s="56" t="s">
        <v>317</v>
      </c>
      <c r="M33" s="57">
        <v>10</v>
      </c>
      <c r="N33" s="58" t="s">
        <v>12</v>
      </c>
      <c r="O33" s="193"/>
      <c r="P33" s="193"/>
      <c r="Q33" s="193"/>
      <c r="R33" s="81"/>
    </row>
    <row r="34" spans="1:21" s="192" customFormat="1" ht="17.25" thickBot="1">
      <c r="A34" s="51"/>
      <c r="B34" s="84"/>
      <c r="C34" s="196"/>
      <c r="D34" s="196"/>
      <c r="E34" s="138"/>
      <c r="F34" s="139"/>
      <c r="G34" s="50"/>
      <c r="H34" s="50"/>
      <c r="I34" s="50"/>
      <c r="J34" s="193"/>
      <c r="K34" s="55"/>
      <c r="L34" s="56"/>
      <c r="M34" s="57"/>
      <c r="N34" s="58"/>
      <c r="O34" s="193"/>
      <c r="P34" s="193"/>
      <c r="Q34" s="193"/>
      <c r="R34" s="81"/>
    </row>
    <row r="35" spans="1:21">
      <c r="A35" s="51"/>
      <c r="B35" s="84"/>
      <c r="C35" s="86" t="s">
        <v>189</v>
      </c>
      <c r="D35" s="220" t="s">
        <v>26</v>
      </c>
      <c r="E35" s="138">
        <v>30</v>
      </c>
      <c r="F35" s="139" t="s">
        <v>12</v>
      </c>
      <c r="G35" s="50"/>
      <c r="H35" s="50"/>
      <c r="I35" s="50">
        <v>0.3</v>
      </c>
      <c r="K35" s="60" t="s">
        <v>189</v>
      </c>
      <c r="L35" s="56" t="s">
        <v>26</v>
      </c>
      <c r="M35" s="57">
        <v>30</v>
      </c>
      <c r="N35" s="58" t="s">
        <v>12</v>
      </c>
      <c r="O35" s="41" t="s">
        <v>113</v>
      </c>
      <c r="P35" s="46" t="s">
        <v>114</v>
      </c>
      <c r="Q35" s="46">
        <v>60</v>
      </c>
      <c r="R35" s="48" t="s">
        <v>112</v>
      </c>
      <c r="T35">
        <v>0.86</v>
      </c>
      <c r="U35">
        <v>0.3</v>
      </c>
    </row>
    <row r="36" spans="1:21">
      <c r="A36" s="51"/>
      <c r="B36" s="84"/>
      <c r="C36" s="85"/>
      <c r="D36" s="218" t="s">
        <v>303</v>
      </c>
      <c r="E36" s="27">
        <v>15</v>
      </c>
      <c r="F36" s="54" t="s">
        <v>12</v>
      </c>
      <c r="G36" s="50">
        <v>1</v>
      </c>
      <c r="H36" s="50"/>
      <c r="I36" s="50"/>
      <c r="K36" s="55"/>
      <c r="L36" s="56" t="s">
        <v>303</v>
      </c>
      <c r="M36" s="57">
        <v>15</v>
      </c>
      <c r="N36" s="58" t="s">
        <v>12</v>
      </c>
      <c r="O36" s="107"/>
      <c r="P36" s="61" t="s">
        <v>115</v>
      </c>
      <c r="Q36" s="61">
        <v>10</v>
      </c>
      <c r="R36" s="63" t="s">
        <v>112</v>
      </c>
      <c r="S36">
        <v>1</v>
      </c>
      <c r="U36">
        <v>0.1</v>
      </c>
    </row>
    <row r="37" spans="1:21">
      <c r="A37" s="51"/>
      <c r="B37" s="84"/>
      <c r="C37" s="85"/>
      <c r="D37" s="61" t="s">
        <v>381</v>
      </c>
      <c r="E37" s="62">
        <v>5</v>
      </c>
      <c r="F37" s="63" t="s">
        <v>12</v>
      </c>
      <c r="G37" s="50"/>
      <c r="H37" s="50"/>
      <c r="I37" s="50">
        <v>0.05</v>
      </c>
      <c r="K37" s="55"/>
      <c r="L37" s="61" t="s">
        <v>381</v>
      </c>
      <c r="M37" s="62">
        <v>5</v>
      </c>
      <c r="N37" s="63" t="s">
        <v>12</v>
      </c>
      <c r="O37" s="107"/>
      <c r="P37" s="56" t="s">
        <v>116</v>
      </c>
      <c r="Q37" s="56">
        <v>5</v>
      </c>
      <c r="R37" s="58" t="s">
        <v>112</v>
      </c>
      <c r="U37">
        <v>0.1</v>
      </c>
    </row>
    <row r="38" spans="1:21">
      <c r="A38" s="51"/>
      <c r="B38" s="84"/>
      <c r="C38" s="85"/>
      <c r="D38" s="21" t="s">
        <v>29</v>
      </c>
      <c r="E38" s="27">
        <v>5</v>
      </c>
      <c r="F38" s="54" t="s">
        <v>12</v>
      </c>
      <c r="G38" s="50"/>
      <c r="H38" s="50"/>
      <c r="I38" s="50">
        <v>0.05</v>
      </c>
      <c r="K38" s="55"/>
      <c r="L38" s="56" t="s">
        <v>29</v>
      </c>
      <c r="M38" s="57">
        <v>5</v>
      </c>
      <c r="N38" s="58" t="s">
        <v>12</v>
      </c>
      <c r="O38" s="107"/>
      <c r="P38" s="56" t="s">
        <v>33</v>
      </c>
      <c r="Q38" s="56">
        <v>5</v>
      </c>
      <c r="R38" s="58" t="s">
        <v>112</v>
      </c>
      <c r="U38">
        <v>0.1</v>
      </c>
    </row>
    <row r="39" spans="1:21" ht="17.25" thickBot="1">
      <c r="A39" s="51"/>
      <c r="B39" s="84"/>
      <c r="C39" s="85"/>
      <c r="D39" s="61" t="s">
        <v>316</v>
      </c>
      <c r="E39" s="62">
        <v>5</v>
      </c>
      <c r="F39" s="63" t="s">
        <v>12</v>
      </c>
      <c r="G39" s="50"/>
      <c r="H39" s="50"/>
      <c r="I39" s="50">
        <v>0.05</v>
      </c>
      <c r="K39" s="55"/>
      <c r="L39" s="61" t="s">
        <v>316</v>
      </c>
      <c r="M39" s="62">
        <v>5</v>
      </c>
      <c r="N39" s="63" t="s">
        <v>408</v>
      </c>
      <c r="O39" s="108"/>
      <c r="P39" s="68" t="s">
        <v>117</v>
      </c>
      <c r="Q39" s="68"/>
      <c r="R39" s="69" t="s">
        <v>112</v>
      </c>
      <c r="U39">
        <v>0.05</v>
      </c>
    </row>
    <row r="40" spans="1:21" s="216" customFormat="1">
      <c r="A40" s="51"/>
      <c r="B40" s="84"/>
      <c r="C40" s="220"/>
      <c r="D40" s="220" t="s">
        <v>407</v>
      </c>
      <c r="E40" s="138">
        <v>5</v>
      </c>
      <c r="F40" s="139" t="s">
        <v>408</v>
      </c>
      <c r="G40" s="50"/>
      <c r="H40" s="50"/>
      <c r="I40" s="50">
        <v>0.05</v>
      </c>
      <c r="J40" s="217"/>
      <c r="K40" s="55"/>
      <c r="L40" s="56" t="s">
        <v>33</v>
      </c>
      <c r="M40" s="57">
        <v>5</v>
      </c>
      <c r="N40" s="58" t="s">
        <v>12</v>
      </c>
      <c r="O40" s="49"/>
      <c r="P40" s="49"/>
      <c r="Q40" s="49"/>
      <c r="R40" s="50"/>
      <c r="U40" s="216">
        <v>0.05</v>
      </c>
    </row>
    <row r="41" spans="1:21" s="192" customFormat="1">
      <c r="A41" s="51"/>
      <c r="B41" s="84"/>
      <c r="C41" s="196"/>
      <c r="D41" s="194" t="s">
        <v>190</v>
      </c>
      <c r="E41" s="195"/>
      <c r="F41" s="54"/>
      <c r="G41" s="50"/>
      <c r="H41" s="50"/>
      <c r="I41" s="50">
        <v>0</v>
      </c>
      <c r="J41" s="193"/>
      <c r="K41" s="55"/>
      <c r="L41" s="56" t="s">
        <v>191</v>
      </c>
      <c r="M41" s="57"/>
      <c r="N41" s="58"/>
      <c r="O41" s="49"/>
      <c r="P41" s="49"/>
      <c r="Q41" s="49"/>
      <c r="R41" s="50"/>
    </row>
    <row r="42" spans="1:21" s="192" customFormat="1">
      <c r="A42" s="51"/>
      <c r="B42" s="84"/>
      <c r="C42" s="196"/>
      <c r="D42" s="194" t="s">
        <v>159</v>
      </c>
      <c r="E42" s="195"/>
      <c r="F42" s="54"/>
      <c r="G42" s="50"/>
      <c r="H42" s="50"/>
      <c r="I42" s="50">
        <v>0</v>
      </c>
      <c r="J42" s="193"/>
      <c r="K42" s="55"/>
      <c r="L42" s="56"/>
      <c r="M42" s="57"/>
      <c r="N42" s="58"/>
      <c r="O42" s="49"/>
      <c r="P42" s="49"/>
      <c r="Q42" s="49"/>
      <c r="R42" s="50"/>
    </row>
    <row r="43" spans="1:21" s="192" customFormat="1">
      <c r="A43" s="51"/>
      <c r="B43" s="84"/>
      <c r="C43" s="196"/>
      <c r="D43" s="218" t="s">
        <v>368</v>
      </c>
      <c r="E43" s="195"/>
      <c r="F43" s="54"/>
      <c r="G43" s="50"/>
      <c r="H43" s="50"/>
      <c r="I43" s="50"/>
      <c r="J43" s="193"/>
      <c r="K43" s="55"/>
      <c r="L43" s="56"/>
      <c r="M43" s="57"/>
      <c r="N43" s="58"/>
      <c r="O43" s="49"/>
      <c r="P43" s="49"/>
      <c r="Q43" s="49"/>
      <c r="R43" s="50"/>
    </row>
    <row r="44" spans="1:21" s="192" customFormat="1">
      <c r="A44" s="51"/>
      <c r="B44" s="84"/>
      <c r="C44" s="196"/>
      <c r="D44" s="194"/>
      <c r="E44" s="195"/>
      <c r="F44" s="54"/>
      <c r="G44" s="50"/>
      <c r="H44" s="50"/>
      <c r="I44" s="50"/>
      <c r="J44" s="193"/>
      <c r="K44" s="55"/>
      <c r="L44" s="56"/>
      <c r="M44" s="57"/>
      <c r="N44" s="58"/>
      <c r="O44" s="49"/>
      <c r="P44" s="49"/>
      <c r="Q44" s="49"/>
      <c r="R44" s="50"/>
    </row>
    <row r="45" spans="1:21">
      <c r="A45" s="51"/>
      <c r="B45" s="84"/>
      <c r="C45" s="86" t="s">
        <v>17</v>
      </c>
      <c r="D45" s="21" t="s">
        <v>17</v>
      </c>
      <c r="E45" s="27">
        <v>70</v>
      </c>
      <c r="F45" s="54" t="s">
        <v>12</v>
      </c>
      <c r="G45" s="50"/>
      <c r="H45" s="50"/>
      <c r="I45" s="50">
        <v>0.7</v>
      </c>
      <c r="K45" s="60" t="s">
        <v>17</v>
      </c>
      <c r="L45" s="56" t="s">
        <v>17</v>
      </c>
      <c r="M45" s="57">
        <v>70</v>
      </c>
      <c r="N45" s="58" t="s">
        <v>12</v>
      </c>
      <c r="U45">
        <v>0.7</v>
      </c>
    </row>
    <row r="46" spans="1:21">
      <c r="A46" s="51"/>
      <c r="B46" s="84"/>
      <c r="C46" s="85"/>
      <c r="D46" s="21" t="s">
        <v>30</v>
      </c>
      <c r="E46" s="27"/>
      <c r="F46" s="54" t="s">
        <v>12</v>
      </c>
      <c r="G46" s="50"/>
      <c r="H46" s="50"/>
      <c r="I46" s="50">
        <v>0</v>
      </c>
      <c r="K46" s="55"/>
      <c r="L46" s="56" t="s">
        <v>34</v>
      </c>
      <c r="M46" s="57"/>
      <c r="N46" s="58" t="s">
        <v>12</v>
      </c>
    </row>
    <row r="47" spans="1:21">
      <c r="A47" s="51"/>
      <c r="B47" s="84"/>
      <c r="C47" s="86" t="s">
        <v>197</v>
      </c>
      <c r="D47" s="218" t="s">
        <v>461</v>
      </c>
      <c r="E47" s="27">
        <v>22</v>
      </c>
      <c r="F47" s="54" t="s">
        <v>12</v>
      </c>
      <c r="G47" s="50">
        <v>0.88</v>
      </c>
      <c r="H47" s="50"/>
      <c r="I47" s="50"/>
      <c r="K47" s="60" t="s">
        <v>197</v>
      </c>
      <c r="L47" s="56" t="s">
        <v>461</v>
      </c>
      <c r="M47" s="57">
        <v>22</v>
      </c>
      <c r="N47" s="58" t="s">
        <v>12</v>
      </c>
      <c r="S47">
        <v>0.88</v>
      </c>
    </row>
    <row r="48" spans="1:21" ht="17.25" thickBot="1">
      <c r="A48" s="71"/>
      <c r="B48" s="88"/>
      <c r="C48" s="89" t="s">
        <v>19</v>
      </c>
      <c r="D48" s="74" t="s">
        <v>19</v>
      </c>
      <c r="E48" s="90">
        <v>1</v>
      </c>
      <c r="F48" s="91" t="s">
        <v>21</v>
      </c>
      <c r="G48" s="50"/>
      <c r="H48" s="50"/>
      <c r="I48" s="50"/>
      <c r="K48" s="77" t="s">
        <v>19</v>
      </c>
      <c r="L48" s="68" t="s">
        <v>19</v>
      </c>
      <c r="M48" s="78">
        <v>1</v>
      </c>
      <c r="N48" s="69" t="s">
        <v>21</v>
      </c>
    </row>
    <row r="49" spans="1:21" s="1" customFormat="1" ht="17.25" thickBot="1">
      <c r="A49" s="79"/>
      <c r="B49" s="50"/>
      <c r="C49" s="49"/>
      <c r="D49" s="49"/>
      <c r="E49" s="50"/>
      <c r="F49" s="50"/>
      <c r="G49" s="50"/>
      <c r="H49" s="50"/>
      <c r="I49" s="50"/>
      <c r="J49" s="80"/>
      <c r="K49" s="49"/>
      <c r="L49" s="49"/>
      <c r="M49" s="50"/>
      <c r="N49" s="50"/>
      <c r="O49" s="80"/>
      <c r="P49" s="80"/>
      <c r="Q49" s="80"/>
      <c r="R49" s="92"/>
      <c r="S49" s="156">
        <f>SUM(S27:S48)</f>
        <v>5.88</v>
      </c>
      <c r="T49" s="156">
        <f>SUM(T27:T48)</f>
        <v>0.86</v>
      </c>
      <c r="U49" s="156">
        <f>SUM(U27:U48)</f>
        <v>5.7999999999999972</v>
      </c>
    </row>
    <row r="50" spans="1:21">
      <c r="A50" s="312">
        <v>44111</v>
      </c>
      <c r="B50" s="313" t="s">
        <v>39</v>
      </c>
      <c r="C50" s="83" t="s">
        <v>444</v>
      </c>
      <c r="D50" s="42" t="s">
        <v>11</v>
      </c>
      <c r="E50" s="43">
        <v>65</v>
      </c>
      <c r="F50" s="44" t="s">
        <v>12</v>
      </c>
      <c r="G50" s="50">
        <v>3.25</v>
      </c>
      <c r="H50" s="50"/>
      <c r="I50" s="50"/>
      <c r="K50" s="45"/>
      <c r="L50" s="46"/>
      <c r="M50" s="47"/>
      <c r="N50" s="48"/>
    </row>
    <row r="51" spans="1:21">
      <c r="A51" s="310"/>
      <c r="B51" s="84"/>
      <c r="C51" s="220"/>
      <c r="D51" s="309" t="s">
        <v>194</v>
      </c>
      <c r="E51" s="308">
        <v>15</v>
      </c>
      <c r="F51" s="54" t="s">
        <v>12</v>
      </c>
      <c r="G51" s="50">
        <v>0.75</v>
      </c>
      <c r="H51" s="50"/>
      <c r="I51" s="50"/>
      <c r="K51" s="55"/>
      <c r="L51" s="56"/>
      <c r="M51" s="57"/>
      <c r="N51" s="58"/>
    </row>
    <row r="52" spans="1:21">
      <c r="A52" s="310"/>
      <c r="B52" s="84"/>
      <c r="C52" s="86" t="s">
        <v>443</v>
      </c>
      <c r="D52" s="218" t="s">
        <v>330</v>
      </c>
      <c r="E52" s="308">
        <v>70</v>
      </c>
      <c r="F52" s="54" t="s">
        <v>12</v>
      </c>
      <c r="G52" s="50"/>
      <c r="H52" s="50">
        <v>2</v>
      </c>
      <c r="I52" s="50"/>
      <c r="K52" s="60"/>
      <c r="L52" s="56"/>
      <c r="M52" s="57"/>
      <c r="N52" s="58"/>
    </row>
    <row r="53" spans="1:21">
      <c r="A53" s="310"/>
      <c r="B53" s="84"/>
      <c r="C53" s="220"/>
      <c r="D53" s="218" t="s">
        <v>440</v>
      </c>
      <c r="E53" s="308">
        <v>15</v>
      </c>
      <c r="F53" s="54" t="s">
        <v>12</v>
      </c>
      <c r="G53" s="50">
        <v>0.18</v>
      </c>
      <c r="H53" s="50"/>
      <c r="I53" s="50"/>
      <c r="K53" s="55"/>
      <c r="L53" s="56"/>
      <c r="M53" s="57"/>
      <c r="N53" s="58"/>
    </row>
    <row r="54" spans="1:21">
      <c r="A54" s="310"/>
      <c r="B54" s="84"/>
      <c r="C54" s="220"/>
      <c r="D54" s="218" t="s">
        <v>331</v>
      </c>
      <c r="E54" s="308">
        <v>15</v>
      </c>
      <c r="F54" s="54" t="s">
        <v>12</v>
      </c>
      <c r="G54" s="50"/>
      <c r="H54" s="50"/>
      <c r="I54" s="50">
        <v>0.15</v>
      </c>
      <c r="K54" s="55"/>
      <c r="L54" s="56"/>
      <c r="M54" s="57"/>
      <c r="N54" s="58"/>
    </row>
    <row r="55" spans="1:21">
      <c r="A55" s="310"/>
      <c r="B55" s="84"/>
      <c r="C55" s="220"/>
      <c r="D55" s="61" t="s">
        <v>382</v>
      </c>
      <c r="E55" s="62">
        <v>5</v>
      </c>
      <c r="F55" s="63" t="s">
        <v>12</v>
      </c>
      <c r="G55" s="50"/>
      <c r="H55" s="50"/>
      <c r="I55" s="50">
        <v>0.05</v>
      </c>
      <c r="K55" s="55"/>
      <c r="L55" s="56"/>
      <c r="M55" s="57"/>
      <c r="N55" s="58"/>
    </row>
    <row r="56" spans="1:21">
      <c r="A56" s="310"/>
      <c r="B56" s="84"/>
      <c r="C56" s="220"/>
      <c r="D56" s="218" t="s">
        <v>23</v>
      </c>
      <c r="E56" s="308"/>
      <c r="F56" s="54" t="s">
        <v>12</v>
      </c>
      <c r="G56" s="50"/>
      <c r="H56" s="50"/>
      <c r="I56" s="50"/>
      <c r="K56" s="55"/>
      <c r="L56" s="56"/>
      <c r="M56" s="57"/>
      <c r="N56" s="58"/>
    </row>
    <row r="57" spans="1:21">
      <c r="A57" s="310"/>
      <c r="B57" s="84"/>
      <c r="C57" s="86" t="s">
        <v>196</v>
      </c>
      <c r="D57" s="218" t="s">
        <v>352</v>
      </c>
      <c r="E57" s="308">
        <v>65</v>
      </c>
      <c r="F57" s="54" t="s">
        <v>12</v>
      </c>
      <c r="G57" s="50"/>
      <c r="H57" s="50"/>
      <c r="I57" s="50">
        <v>0.65</v>
      </c>
      <c r="K57" s="60"/>
      <c r="L57" s="56"/>
      <c r="M57" s="57"/>
      <c r="N57" s="58"/>
    </row>
    <row r="58" spans="1:21">
      <c r="A58" s="310"/>
      <c r="B58" s="84"/>
      <c r="C58" s="220"/>
      <c r="D58" s="64" t="s">
        <v>380</v>
      </c>
      <c r="E58" s="65">
        <v>10</v>
      </c>
      <c r="F58" s="66" t="s">
        <v>12</v>
      </c>
      <c r="G58" s="50"/>
      <c r="H58" s="50">
        <v>0.18</v>
      </c>
      <c r="I58" s="50"/>
      <c r="K58" s="55"/>
      <c r="L58" s="56"/>
      <c r="M58" s="57"/>
      <c r="N58" s="58"/>
    </row>
    <row r="59" spans="1:21">
      <c r="A59" s="310"/>
      <c r="B59" s="84"/>
      <c r="C59" s="220"/>
      <c r="D59" s="218" t="s">
        <v>445</v>
      </c>
      <c r="E59" s="308">
        <v>3</v>
      </c>
      <c r="F59" s="54" t="s">
        <v>12</v>
      </c>
      <c r="G59" s="50"/>
      <c r="H59" s="50"/>
      <c r="I59" s="50">
        <v>0.03</v>
      </c>
      <c r="K59" s="55"/>
      <c r="L59" s="56"/>
      <c r="M59" s="57"/>
      <c r="N59" s="58"/>
    </row>
    <row r="60" spans="1:21">
      <c r="A60" s="310"/>
      <c r="B60" s="84"/>
      <c r="C60" s="220"/>
      <c r="D60" s="218" t="s">
        <v>369</v>
      </c>
      <c r="E60" s="308">
        <v>2</v>
      </c>
      <c r="F60" s="54" t="s">
        <v>12</v>
      </c>
      <c r="G60" s="50">
        <v>0.03</v>
      </c>
      <c r="H60" s="50"/>
      <c r="I60" s="50"/>
      <c r="K60" s="55"/>
      <c r="L60" s="56"/>
      <c r="M60" s="57"/>
      <c r="N60" s="58"/>
    </row>
    <row r="61" spans="1:21">
      <c r="A61" s="310"/>
      <c r="B61" s="84"/>
      <c r="C61" s="86" t="s">
        <v>478</v>
      </c>
      <c r="D61" s="218" t="s">
        <v>332</v>
      </c>
      <c r="E61" s="308">
        <v>70</v>
      </c>
      <c r="F61" s="54" t="s">
        <v>12</v>
      </c>
      <c r="G61" s="50"/>
      <c r="H61" s="50"/>
      <c r="I61" s="50">
        <v>0.7</v>
      </c>
      <c r="K61" s="60"/>
      <c r="L61" s="56"/>
      <c r="M61" s="57"/>
      <c r="N61" s="58"/>
    </row>
    <row r="62" spans="1:21">
      <c r="A62" s="310"/>
      <c r="B62" s="84"/>
      <c r="C62" s="220"/>
      <c r="D62" s="218" t="s">
        <v>209</v>
      </c>
      <c r="E62" s="308"/>
      <c r="F62" s="54" t="s">
        <v>12</v>
      </c>
      <c r="G62" s="50"/>
      <c r="H62" s="50"/>
      <c r="I62" s="50"/>
      <c r="K62" s="55"/>
      <c r="L62" s="56"/>
      <c r="M62" s="57"/>
      <c r="N62" s="58"/>
    </row>
    <row r="63" spans="1:21">
      <c r="A63" s="310"/>
      <c r="B63" s="84"/>
      <c r="C63" s="86" t="s">
        <v>192</v>
      </c>
      <c r="D63" s="218" t="s">
        <v>350</v>
      </c>
      <c r="E63" s="308">
        <v>30</v>
      </c>
      <c r="F63" s="54" t="s">
        <v>12</v>
      </c>
      <c r="G63" s="50"/>
      <c r="H63" s="50"/>
      <c r="I63" s="50">
        <v>0.3</v>
      </c>
      <c r="K63" s="60"/>
      <c r="L63" s="56"/>
      <c r="M63" s="57"/>
      <c r="N63" s="58"/>
    </row>
    <row r="64" spans="1:21" s="216" customFormat="1">
      <c r="A64" s="310"/>
      <c r="B64" s="84"/>
      <c r="C64" s="220"/>
      <c r="D64" s="218" t="s">
        <v>193</v>
      </c>
      <c r="E64" s="308"/>
      <c r="F64" s="54" t="s">
        <v>12</v>
      </c>
      <c r="G64" s="50"/>
      <c r="H64" s="50"/>
      <c r="I64" s="50">
        <v>0</v>
      </c>
      <c r="J64" s="217"/>
      <c r="K64" s="55"/>
      <c r="L64" s="56"/>
      <c r="M64" s="57"/>
      <c r="N64" s="58"/>
      <c r="O64" s="217"/>
      <c r="P64" s="217"/>
      <c r="Q64" s="217"/>
      <c r="R64" s="81"/>
    </row>
    <row r="65" spans="1:21" s="216" customFormat="1" ht="17.25" thickBot="1">
      <c r="A65" s="311"/>
      <c r="B65" s="314"/>
      <c r="C65" s="93"/>
      <c r="D65" s="74" t="s">
        <v>328</v>
      </c>
      <c r="E65" s="90"/>
      <c r="F65" s="91"/>
      <c r="G65" s="50"/>
      <c r="H65" s="50"/>
      <c r="I65" s="50"/>
      <c r="J65" s="217"/>
      <c r="K65" s="67"/>
      <c r="L65" s="68"/>
      <c r="M65" s="78"/>
      <c r="N65" s="69"/>
      <c r="O65" s="217"/>
      <c r="P65" s="217"/>
      <c r="Q65" s="217"/>
      <c r="R65" s="81"/>
    </row>
    <row r="66" spans="1:21" s="1" customFormat="1" ht="17.25" thickBot="1">
      <c r="A66" s="79"/>
      <c r="B66" s="50"/>
      <c r="C66" s="49"/>
      <c r="D66" s="49"/>
      <c r="E66" s="50"/>
      <c r="F66" s="50"/>
      <c r="G66" s="50"/>
      <c r="H66" s="50"/>
      <c r="I66" s="50"/>
      <c r="J66" s="80"/>
      <c r="K66" s="49"/>
      <c r="L66" s="49"/>
      <c r="M66" s="50"/>
      <c r="N66" s="50"/>
      <c r="O66" s="80"/>
      <c r="P66" s="80"/>
      <c r="Q66" s="80"/>
      <c r="R66" s="92"/>
    </row>
    <row r="67" spans="1:21" ht="17.25" thickBot="1">
      <c r="A67" s="39">
        <v>44112</v>
      </c>
      <c r="B67" s="40" t="s">
        <v>40</v>
      </c>
      <c r="C67" s="41" t="s">
        <v>198</v>
      </c>
      <c r="D67" s="94" t="s">
        <v>220</v>
      </c>
      <c r="E67" s="95">
        <v>65</v>
      </c>
      <c r="F67" s="44" t="s">
        <v>201</v>
      </c>
      <c r="G67" s="50">
        <v>3.25</v>
      </c>
      <c r="H67" s="50"/>
      <c r="I67" s="50"/>
      <c r="K67" s="45" t="s">
        <v>198</v>
      </c>
      <c r="L67" s="46" t="s">
        <v>199</v>
      </c>
      <c r="M67" s="47">
        <v>65</v>
      </c>
      <c r="N67" s="48" t="s">
        <v>201</v>
      </c>
      <c r="S67">
        <v>3.25</v>
      </c>
    </row>
    <row r="68" spans="1:21">
      <c r="A68" s="51"/>
      <c r="B68" s="70"/>
      <c r="C68" s="53"/>
      <c r="D68" s="21" t="s">
        <v>200</v>
      </c>
      <c r="E68" s="27">
        <v>15</v>
      </c>
      <c r="F68" s="44" t="s">
        <v>201</v>
      </c>
      <c r="G68" s="50">
        <v>0.75</v>
      </c>
      <c r="H68" s="50"/>
      <c r="I68" s="50"/>
      <c r="K68" s="96"/>
      <c r="L68" s="97" t="s">
        <v>200</v>
      </c>
      <c r="M68" s="98">
        <v>15</v>
      </c>
      <c r="N68" s="99" t="s">
        <v>201</v>
      </c>
      <c r="S68">
        <v>0.75</v>
      </c>
    </row>
    <row r="69" spans="1:21" ht="17.25" thickBot="1">
      <c r="A69" s="51"/>
      <c r="B69" s="70"/>
      <c r="C69" s="53"/>
      <c r="D69" s="21"/>
      <c r="E69" s="27"/>
      <c r="F69" s="54"/>
      <c r="G69" s="50"/>
      <c r="H69" s="50"/>
      <c r="I69" s="50"/>
      <c r="K69" s="55"/>
      <c r="L69" s="56"/>
      <c r="M69" s="57"/>
      <c r="N69" s="58"/>
    </row>
    <row r="70" spans="1:21">
      <c r="A70" s="51"/>
      <c r="B70" s="70"/>
      <c r="C70" s="59" t="s">
        <v>179</v>
      </c>
      <c r="D70" s="218" t="s">
        <v>326</v>
      </c>
      <c r="E70" s="100">
        <v>80</v>
      </c>
      <c r="F70" s="101" t="s">
        <v>12</v>
      </c>
      <c r="G70" s="50"/>
      <c r="H70" s="50">
        <v>2.29</v>
      </c>
      <c r="I70" s="50"/>
      <c r="K70" s="60" t="s">
        <v>402</v>
      </c>
      <c r="L70" s="56" t="s">
        <v>180</v>
      </c>
      <c r="M70" s="57">
        <v>40</v>
      </c>
      <c r="N70" s="87" t="s">
        <v>12</v>
      </c>
      <c r="O70" s="45" t="s">
        <v>306</v>
      </c>
      <c r="P70" s="134" t="s">
        <v>307</v>
      </c>
      <c r="Q70" s="134">
        <v>5</v>
      </c>
      <c r="R70" s="135" t="s">
        <v>112</v>
      </c>
      <c r="T70">
        <v>0.67</v>
      </c>
    </row>
    <row r="71" spans="1:21" ht="18" customHeight="1">
      <c r="A71" s="51"/>
      <c r="B71" s="70"/>
      <c r="C71" s="53"/>
      <c r="D71" s="21" t="s">
        <v>452</v>
      </c>
      <c r="E71" s="100">
        <v>35</v>
      </c>
      <c r="F71" s="54" t="s">
        <v>12</v>
      </c>
      <c r="G71" s="50">
        <v>0.64</v>
      </c>
      <c r="H71" s="50"/>
      <c r="I71" s="50"/>
      <c r="K71" s="55"/>
      <c r="L71" s="56" t="s">
        <v>181</v>
      </c>
      <c r="M71" s="57">
        <v>20</v>
      </c>
      <c r="N71" s="87" t="s">
        <v>12</v>
      </c>
      <c r="O71" s="55"/>
      <c r="P71" s="56" t="s">
        <v>308</v>
      </c>
      <c r="Q71" s="56">
        <v>35</v>
      </c>
      <c r="R71" s="58" t="s">
        <v>112</v>
      </c>
      <c r="T71">
        <v>0.5</v>
      </c>
      <c r="U71">
        <v>0.2</v>
      </c>
    </row>
    <row r="72" spans="1:21">
      <c r="A72" s="51"/>
      <c r="B72" s="70"/>
      <c r="C72" s="53"/>
      <c r="D72" s="21" t="s">
        <v>403</v>
      </c>
      <c r="E72" s="100"/>
      <c r="F72" s="101" t="s">
        <v>12</v>
      </c>
      <c r="G72" s="50"/>
      <c r="H72" s="50"/>
      <c r="I72" s="50"/>
      <c r="K72" s="55"/>
      <c r="L72" s="61" t="s">
        <v>16</v>
      </c>
      <c r="M72" s="62">
        <v>10</v>
      </c>
      <c r="N72" s="102" t="s">
        <v>12</v>
      </c>
      <c r="O72" s="55"/>
      <c r="P72" s="61" t="s">
        <v>309</v>
      </c>
      <c r="Q72" s="61">
        <v>40</v>
      </c>
      <c r="R72" s="63" t="s">
        <v>112</v>
      </c>
      <c r="U72">
        <v>0.5</v>
      </c>
    </row>
    <row r="73" spans="1:21">
      <c r="A73" s="51"/>
      <c r="B73" s="70"/>
      <c r="C73" s="53"/>
      <c r="D73" s="21"/>
      <c r="E73" s="100"/>
      <c r="F73" s="101"/>
      <c r="G73" s="50"/>
      <c r="H73" s="50"/>
      <c r="I73" s="50"/>
      <c r="K73" s="55"/>
      <c r="L73" s="56" t="s">
        <v>182</v>
      </c>
      <c r="M73" s="57">
        <v>2</v>
      </c>
      <c r="N73" s="87" t="s">
        <v>12</v>
      </c>
      <c r="O73" s="55"/>
      <c r="P73" s="56" t="s">
        <v>155</v>
      </c>
      <c r="Q73" s="56"/>
      <c r="R73" s="58"/>
      <c r="U73">
        <v>0.02</v>
      </c>
    </row>
    <row r="74" spans="1:21" ht="17.25" thickBot="1">
      <c r="A74" s="51"/>
      <c r="B74" s="70"/>
      <c r="C74" s="53"/>
      <c r="D74" s="21"/>
      <c r="E74" s="100"/>
      <c r="F74" s="101"/>
      <c r="G74" s="50"/>
      <c r="H74" s="50"/>
      <c r="I74" s="50"/>
      <c r="K74" s="55"/>
      <c r="L74" s="56" t="s">
        <v>183</v>
      </c>
      <c r="M74" s="57">
        <v>2</v>
      </c>
      <c r="N74" s="87" t="s">
        <v>12</v>
      </c>
      <c r="O74" s="67"/>
      <c r="P74" s="68"/>
      <c r="Q74" s="68"/>
      <c r="R74" s="69"/>
      <c r="U74">
        <v>0.02</v>
      </c>
    </row>
    <row r="75" spans="1:21">
      <c r="A75" s="51"/>
      <c r="B75" s="70"/>
      <c r="C75" s="53"/>
      <c r="D75" s="21"/>
      <c r="E75" s="27"/>
      <c r="F75" s="54"/>
      <c r="G75" s="50"/>
      <c r="H75" s="50"/>
      <c r="I75" s="50"/>
      <c r="K75" s="55"/>
      <c r="L75" s="56" t="s">
        <v>213</v>
      </c>
      <c r="M75" s="57"/>
      <c r="N75" s="58"/>
    </row>
    <row r="76" spans="1:21" s="199" customFormat="1">
      <c r="A76" s="51"/>
      <c r="B76" s="70"/>
      <c r="C76" s="53"/>
      <c r="D76" s="201"/>
      <c r="E76" s="202"/>
      <c r="F76" s="54"/>
      <c r="G76" s="50"/>
      <c r="H76" s="50"/>
      <c r="I76" s="50"/>
      <c r="J76" s="200"/>
      <c r="K76" s="55"/>
      <c r="L76" s="56"/>
      <c r="M76" s="57"/>
      <c r="N76" s="58"/>
      <c r="O76" s="200"/>
      <c r="P76" s="200"/>
      <c r="Q76" s="200"/>
      <c r="R76" s="81"/>
    </row>
    <row r="77" spans="1:21">
      <c r="A77" s="51"/>
      <c r="B77" s="70"/>
      <c r="C77" s="103" t="s">
        <v>203</v>
      </c>
      <c r="D77" s="104" t="s">
        <v>187</v>
      </c>
      <c r="E77" s="100">
        <v>55</v>
      </c>
      <c r="F77" s="101" t="s">
        <v>49</v>
      </c>
      <c r="G77" s="50"/>
      <c r="H77" s="50"/>
      <c r="I77" s="50">
        <v>0.55000000000000004</v>
      </c>
      <c r="K77" s="105" t="s">
        <v>203</v>
      </c>
      <c r="L77" s="106" t="s">
        <v>187</v>
      </c>
      <c r="M77" s="57">
        <v>55</v>
      </c>
      <c r="N77" s="58" t="s">
        <v>49</v>
      </c>
      <c r="U77">
        <v>0.55000000000000004</v>
      </c>
    </row>
    <row r="78" spans="1:21" s="199" customFormat="1">
      <c r="A78" s="51"/>
      <c r="B78" s="70"/>
      <c r="C78" s="197"/>
      <c r="D78" s="203" t="s">
        <v>33</v>
      </c>
      <c r="E78" s="100">
        <v>5</v>
      </c>
      <c r="F78" s="101" t="s">
        <v>49</v>
      </c>
      <c r="G78" s="50"/>
      <c r="H78" s="50"/>
      <c r="I78" s="50">
        <v>0.05</v>
      </c>
      <c r="J78" s="200"/>
      <c r="K78" s="198"/>
      <c r="L78" s="106" t="s">
        <v>33</v>
      </c>
      <c r="M78" s="57">
        <v>5</v>
      </c>
      <c r="N78" s="58" t="s">
        <v>49</v>
      </c>
      <c r="O78" s="200"/>
      <c r="P78" s="200"/>
      <c r="Q78" s="200"/>
      <c r="R78" s="81"/>
      <c r="U78" s="199">
        <v>0.05</v>
      </c>
    </row>
    <row r="79" spans="1:21" s="199" customFormat="1">
      <c r="A79" s="51"/>
      <c r="B79" s="70"/>
      <c r="C79" s="197"/>
      <c r="D79" s="205" t="s">
        <v>381</v>
      </c>
      <c r="E79" s="62">
        <v>10</v>
      </c>
      <c r="F79" s="63" t="s">
        <v>49</v>
      </c>
      <c r="G79" s="50"/>
      <c r="H79" s="50"/>
      <c r="I79" s="50">
        <v>0.1</v>
      </c>
      <c r="J79" s="200"/>
      <c r="K79" s="198"/>
      <c r="L79" s="205" t="s">
        <v>381</v>
      </c>
      <c r="M79" s="62">
        <v>10</v>
      </c>
      <c r="N79" s="63" t="s">
        <v>49</v>
      </c>
      <c r="O79" s="200"/>
      <c r="P79" s="200"/>
      <c r="Q79" s="200"/>
      <c r="R79" s="81"/>
      <c r="U79" s="199">
        <v>0.1</v>
      </c>
    </row>
    <row r="80" spans="1:21" s="199" customFormat="1">
      <c r="A80" s="51"/>
      <c r="B80" s="70"/>
      <c r="C80" s="197"/>
      <c r="D80" s="203" t="s">
        <v>370</v>
      </c>
      <c r="E80" s="100">
        <v>5</v>
      </c>
      <c r="F80" s="101" t="s">
        <v>49</v>
      </c>
      <c r="G80" s="50">
        <v>0.06</v>
      </c>
      <c r="H80" s="50"/>
      <c r="I80" s="50"/>
      <c r="J80" s="200"/>
      <c r="K80" s="198"/>
      <c r="L80" s="106" t="s">
        <v>370</v>
      </c>
      <c r="M80" s="57">
        <v>5</v>
      </c>
      <c r="N80" s="58" t="s">
        <v>49</v>
      </c>
      <c r="O80" s="200"/>
      <c r="P80" s="200"/>
      <c r="Q80" s="200"/>
      <c r="R80" s="81"/>
      <c r="S80" s="199">
        <v>0.06</v>
      </c>
    </row>
    <row r="81" spans="1:21" s="199" customFormat="1">
      <c r="A81" s="51"/>
      <c r="B81" s="70"/>
      <c r="C81" s="197"/>
      <c r="D81" s="203"/>
      <c r="E81" s="100"/>
      <c r="F81" s="101"/>
      <c r="G81" s="50"/>
      <c r="H81" s="50"/>
      <c r="I81" s="50"/>
      <c r="J81" s="200"/>
      <c r="K81" s="198"/>
      <c r="L81" s="106"/>
      <c r="M81" s="57"/>
      <c r="N81" s="58"/>
      <c r="O81" s="200"/>
      <c r="P81" s="200"/>
      <c r="Q81" s="200"/>
      <c r="R81" s="81"/>
    </row>
    <row r="82" spans="1:21">
      <c r="A82" s="51"/>
      <c r="B82" s="70"/>
      <c r="C82" s="59" t="s">
        <v>17</v>
      </c>
      <c r="D82" s="21" t="s">
        <v>17</v>
      </c>
      <c r="E82" s="27">
        <v>70</v>
      </c>
      <c r="F82" s="54" t="s">
        <v>12</v>
      </c>
      <c r="G82" s="50"/>
      <c r="H82" s="50"/>
      <c r="I82" s="50">
        <v>0.7</v>
      </c>
      <c r="K82" s="60" t="s">
        <v>17</v>
      </c>
      <c r="L82" s="56" t="s">
        <v>17</v>
      </c>
      <c r="M82" s="57">
        <v>70</v>
      </c>
      <c r="N82" s="58" t="s">
        <v>12</v>
      </c>
      <c r="U82">
        <v>0.7</v>
      </c>
    </row>
    <row r="83" spans="1:21">
      <c r="A83" s="51"/>
      <c r="B83" s="70"/>
      <c r="C83" s="53"/>
      <c r="D83" s="21" t="s">
        <v>147</v>
      </c>
      <c r="E83" s="27">
        <v>1</v>
      </c>
      <c r="F83" s="54" t="s">
        <v>12</v>
      </c>
      <c r="G83" s="50"/>
      <c r="H83" s="50"/>
      <c r="I83" s="50">
        <v>0</v>
      </c>
      <c r="K83" s="55"/>
      <c r="L83" s="56" t="s">
        <v>18</v>
      </c>
      <c r="M83" s="57">
        <v>1</v>
      </c>
      <c r="N83" s="58" t="s">
        <v>12</v>
      </c>
      <c r="U83">
        <v>0.01</v>
      </c>
    </row>
    <row r="84" spans="1:21">
      <c r="A84" s="51"/>
      <c r="B84" s="70"/>
      <c r="C84" s="59" t="s">
        <v>462</v>
      </c>
      <c r="D84" s="21" t="s">
        <v>346</v>
      </c>
      <c r="E84" s="27">
        <v>10</v>
      </c>
      <c r="F84" s="54" t="s">
        <v>12</v>
      </c>
      <c r="G84" s="50">
        <v>0.1111111111111111</v>
      </c>
      <c r="H84" s="50" t="s">
        <v>463</v>
      </c>
      <c r="I84" s="50" t="s">
        <v>463</v>
      </c>
      <c r="K84" s="60" t="s">
        <v>462</v>
      </c>
      <c r="L84" s="56" t="s">
        <v>346</v>
      </c>
      <c r="M84" s="57">
        <v>10</v>
      </c>
      <c r="N84" s="58" t="s">
        <v>12</v>
      </c>
      <c r="S84">
        <v>0.111</v>
      </c>
    </row>
    <row r="85" spans="1:21" s="199" customFormat="1">
      <c r="A85" s="51"/>
      <c r="B85" s="70"/>
      <c r="C85" s="190"/>
      <c r="D85" s="189" t="s">
        <v>464</v>
      </c>
      <c r="E85" s="191">
        <v>7</v>
      </c>
      <c r="F85" s="54" t="s">
        <v>12</v>
      </c>
      <c r="G85" s="50">
        <v>8.2352941176470587E-2</v>
      </c>
      <c r="H85" s="50" t="s">
        <v>463</v>
      </c>
      <c r="I85" s="50" t="s">
        <v>463</v>
      </c>
      <c r="J85" s="200"/>
      <c r="K85" s="186"/>
      <c r="L85" s="147" t="s">
        <v>464</v>
      </c>
      <c r="M85" s="151">
        <v>7</v>
      </c>
      <c r="N85" s="58" t="s">
        <v>12</v>
      </c>
      <c r="O85" s="200"/>
      <c r="P85" s="200"/>
      <c r="Q85" s="200"/>
      <c r="R85" s="81"/>
      <c r="S85" s="199">
        <v>8.2000000000000003E-2</v>
      </c>
    </row>
    <row r="86" spans="1:21" s="216" customFormat="1">
      <c r="A86" s="51"/>
      <c r="B86" s="70"/>
      <c r="C86" s="190"/>
      <c r="D86" s="221" t="s">
        <v>465</v>
      </c>
      <c r="E86" s="222">
        <v>5</v>
      </c>
      <c r="F86" s="66" t="s">
        <v>12</v>
      </c>
      <c r="G86" s="50" t="s">
        <v>463</v>
      </c>
      <c r="H86" s="50">
        <v>9.0909090909090912E-2</v>
      </c>
      <c r="I86" s="50" t="s">
        <v>463</v>
      </c>
      <c r="J86" s="217"/>
      <c r="K86" s="186"/>
      <c r="L86" s="221" t="s">
        <v>465</v>
      </c>
      <c r="M86" s="222">
        <v>5</v>
      </c>
      <c r="N86" s="66" t="s">
        <v>12</v>
      </c>
      <c r="O86" s="217"/>
      <c r="P86" s="217"/>
      <c r="Q86" s="217"/>
      <c r="R86" s="81"/>
      <c r="T86" s="216">
        <v>0.09</v>
      </c>
    </row>
    <row r="87" spans="1:21" s="199" customFormat="1">
      <c r="A87" s="51"/>
      <c r="B87" s="70"/>
      <c r="C87" s="190"/>
      <c r="D87" s="189" t="s">
        <v>347</v>
      </c>
      <c r="E87" s="191">
        <v>3</v>
      </c>
      <c r="F87" s="54" t="s">
        <v>12</v>
      </c>
      <c r="G87" s="50" t="s">
        <v>463</v>
      </c>
      <c r="H87" s="50" t="s">
        <v>463</v>
      </c>
      <c r="I87" s="50">
        <v>0.03</v>
      </c>
      <c r="J87" s="200"/>
      <c r="K87" s="186"/>
      <c r="L87" s="147" t="s">
        <v>347</v>
      </c>
      <c r="M87" s="151">
        <v>3</v>
      </c>
      <c r="N87" s="58" t="s">
        <v>12</v>
      </c>
      <c r="O87" s="200"/>
      <c r="P87" s="200"/>
      <c r="Q87" s="200"/>
      <c r="R87" s="81"/>
      <c r="U87" s="199">
        <v>0.03</v>
      </c>
    </row>
    <row r="88" spans="1:21" s="216" customFormat="1">
      <c r="A88" s="51"/>
      <c r="B88" s="70"/>
      <c r="C88" s="190"/>
      <c r="D88" s="189" t="s">
        <v>466</v>
      </c>
      <c r="E88" s="191">
        <v>5</v>
      </c>
      <c r="F88" s="188" t="s">
        <v>12</v>
      </c>
      <c r="G88" s="50" t="s">
        <v>463</v>
      </c>
      <c r="H88" s="50" t="s">
        <v>463</v>
      </c>
      <c r="I88" s="50">
        <v>0.05</v>
      </c>
      <c r="J88" s="217"/>
      <c r="K88" s="186"/>
      <c r="L88" s="147"/>
      <c r="M88" s="151"/>
      <c r="N88" s="187"/>
      <c r="O88" s="217"/>
      <c r="P88" s="217"/>
      <c r="Q88" s="217"/>
      <c r="R88" s="81"/>
    </row>
    <row r="89" spans="1:21" ht="17.25" thickBot="1">
      <c r="A89" s="71"/>
      <c r="B89" s="72"/>
      <c r="C89" s="89" t="s">
        <v>19</v>
      </c>
      <c r="D89" s="74" t="s">
        <v>19</v>
      </c>
      <c r="E89" s="90">
        <v>1</v>
      </c>
      <c r="F89" s="91" t="s">
        <v>21</v>
      </c>
      <c r="G89" s="50"/>
      <c r="H89" s="50"/>
      <c r="I89" s="50"/>
      <c r="K89" s="77" t="s">
        <v>19</v>
      </c>
      <c r="L89" s="68" t="s">
        <v>19</v>
      </c>
      <c r="M89" s="78">
        <v>1</v>
      </c>
      <c r="N89" s="69" t="s">
        <v>21</v>
      </c>
      <c r="S89" s="156">
        <f>SUM(S67:S87)</f>
        <v>4.2529999999999992</v>
      </c>
      <c r="T89" s="156">
        <f t="shared" ref="T89" si="1">SUM(T67:T87)</f>
        <v>1.26</v>
      </c>
      <c r="U89" s="156">
        <f>SUM(U67:U87)</f>
        <v>2.1799999999999997</v>
      </c>
    </row>
    <row r="90" spans="1:21" s="1" customFormat="1" ht="7.5" customHeight="1">
      <c r="A90" s="79"/>
      <c r="B90" s="50"/>
      <c r="C90" s="49"/>
      <c r="D90" s="49"/>
      <c r="E90" s="50"/>
      <c r="F90" s="50"/>
      <c r="G90" s="50"/>
      <c r="H90" s="50"/>
      <c r="I90" s="50"/>
      <c r="J90" s="80"/>
      <c r="K90" s="49"/>
      <c r="L90" s="49"/>
      <c r="M90" s="50"/>
      <c r="N90" s="50"/>
      <c r="O90" s="80"/>
      <c r="P90" s="80"/>
      <c r="Q90" s="80"/>
      <c r="R90" s="92"/>
    </row>
    <row r="91" spans="1:21" hidden="1">
      <c r="A91" s="39">
        <v>44113</v>
      </c>
      <c r="B91" s="40" t="s">
        <v>41</v>
      </c>
      <c r="C91" s="41"/>
      <c r="D91" s="42"/>
      <c r="E91" s="43"/>
      <c r="F91" s="44"/>
      <c r="G91" s="50"/>
      <c r="H91" s="50"/>
      <c r="I91" s="50"/>
      <c r="K91" s="45"/>
      <c r="L91" s="46"/>
      <c r="M91" s="47"/>
      <c r="N91" s="48"/>
    </row>
    <row r="92" spans="1:21" hidden="1">
      <c r="A92" s="51"/>
      <c r="B92" s="70"/>
      <c r="C92" s="53"/>
      <c r="D92" s="21"/>
      <c r="E92" s="27"/>
      <c r="F92" s="54"/>
      <c r="G92" s="50"/>
      <c r="H92" s="50"/>
      <c r="I92" s="50"/>
      <c r="K92" s="55"/>
      <c r="L92" s="56"/>
      <c r="M92" s="57"/>
      <c r="N92" s="58"/>
    </row>
    <row r="93" spans="1:21" hidden="1">
      <c r="A93" s="51"/>
      <c r="B93" s="70"/>
      <c r="C93" s="59"/>
      <c r="D93" s="21"/>
      <c r="E93" s="27"/>
      <c r="F93" s="54"/>
      <c r="G93" s="50"/>
      <c r="H93" s="50"/>
      <c r="I93" s="50"/>
      <c r="K93" s="60"/>
      <c r="L93" s="56"/>
      <c r="M93" s="57"/>
      <c r="N93" s="58"/>
    </row>
    <row r="94" spans="1:21" hidden="1">
      <c r="A94" s="51"/>
      <c r="B94" s="70"/>
      <c r="C94" s="53"/>
      <c r="D94" s="21"/>
      <c r="E94" s="27"/>
      <c r="F94" s="54"/>
      <c r="G94" s="50"/>
      <c r="H94" s="50"/>
      <c r="I94" s="50"/>
      <c r="K94" s="55"/>
      <c r="L94" s="56"/>
      <c r="M94" s="57"/>
      <c r="N94" s="58"/>
    </row>
    <row r="95" spans="1:21" hidden="1">
      <c r="A95" s="51"/>
      <c r="B95" s="70"/>
      <c r="C95" s="53"/>
      <c r="D95" s="21"/>
      <c r="E95" s="27"/>
      <c r="F95" s="54"/>
      <c r="G95" s="50"/>
      <c r="H95" s="50"/>
      <c r="I95" s="50"/>
      <c r="K95" s="55"/>
      <c r="L95" s="56"/>
      <c r="M95" s="57"/>
      <c r="N95" s="58"/>
    </row>
    <row r="96" spans="1:21" hidden="1">
      <c r="A96" s="51"/>
      <c r="B96" s="70"/>
      <c r="C96" s="53"/>
      <c r="D96" s="21"/>
      <c r="E96" s="27"/>
      <c r="F96" s="54"/>
      <c r="G96" s="50"/>
      <c r="H96" s="50"/>
      <c r="I96" s="50"/>
      <c r="K96" s="55"/>
      <c r="L96" s="56"/>
      <c r="M96" s="57"/>
      <c r="N96" s="58"/>
    </row>
    <row r="97" spans="1:21" hidden="1">
      <c r="A97" s="51"/>
      <c r="B97" s="70"/>
      <c r="C97" s="53"/>
      <c r="D97" s="21"/>
      <c r="E97" s="27"/>
      <c r="F97" s="54"/>
      <c r="G97" s="50"/>
      <c r="H97" s="50"/>
      <c r="I97" s="50"/>
      <c r="K97" s="55"/>
      <c r="L97" s="56"/>
      <c r="M97" s="57"/>
      <c r="N97" s="58"/>
    </row>
    <row r="98" spans="1:21" hidden="1">
      <c r="A98" s="51"/>
      <c r="B98" s="70"/>
      <c r="C98" s="53"/>
      <c r="D98" s="21"/>
      <c r="E98" s="27"/>
      <c r="F98" s="54"/>
      <c r="G98" s="50"/>
      <c r="H98" s="50"/>
      <c r="I98" s="50"/>
      <c r="K98" s="55"/>
      <c r="L98" s="56"/>
      <c r="M98" s="57"/>
      <c r="N98" s="58"/>
    </row>
    <row r="99" spans="1:21" hidden="1">
      <c r="A99" s="51"/>
      <c r="B99" s="70"/>
      <c r="C99" s="53"/>
      <c r="D99" s="21"/>
      <c r="E99" s="27"/>
      <c r="F99" s="54"/>
      <c r="G99" s="50"/>
      <c r="H99" s="50"/>
      <c r="I99" s="50"/>
      <c r="K99" s="55"/>
      <c r="L99" s="56"/>
      <c r="M99" s="57"/>
      <c r="N99" s="58"/>
    </row>
    <row r="100" spans="1:21" hidden="1">
      <c r="A100" s="51"/>
      <c r="B100" s="70"/>
      <c r="C100" s="53"/>
      <c r="D100" s="21"/>
      <c r="E100" s="27"/>
      <c r="F100" s="54"/>
      <c r="G100" s="50"/>
      <c r="H100" s="50"/>
      <c r="I100" s="50"/>
      <c r="K100" s="55"/>
      <c r="L100" s="56"/>
      <c r="M100" s="57"/>
      <c r="N100" s="58"/>
    </row>
    <row r="101" spans="1:21" ht="17.25" hidden="1" thickBot="1">
      <c r="A101" s="51"/>
      <c r="B101" s="70"/>
      <c r="C101" s="53"/>
      <c r="D101" s="21"/>
      <c r="E101" s="27"/>
      <c r="F101" s="54"/>
      <c r="G101" s="50"/>
      <c r="H101" s="50"/>
      <c r="I101" s="50"/>
      <c r="K101" s="55"/>
      <c r="L101" s="56"/>
      <c r="M101" s="57"/>
      <c r="N101" s="58"/>
    </row>
    <row r="102" spans="1:21" hidden="1">
      <c r="A102" s="51"/>
      <c r="B102" s="70"/>
      <c r="C102" s="59"/>
      <c r="D102" s="21"/>
      <c r="E102" s="27"/>
      <c r="F102" s="54"/>
      <c r="G102" s="50"/>
      <c r="H102" s="50"/>
      <c r="I102" s="50"/>
      <c r="K102" s="60"/>
      <c r="L102" s="56"/>
      <c r="M102" s="57"/>
      <c r="N102" s="58"/>
      <c r="O102" s="41"/>
      <c r="P102" s="46"/>
      <c r="Q102" s="46"/>
      <c r="R102" s="48"/>
    </row>
    <row r="103" spans="1:21" hidden="1">
      <c r="A103" s="51"/>
      <c r="B103" s="70"/>
      <c r="C103" s="53"/>
      <c r="D103" s="204"/>
      <c r="E103" s="138"/>
      <c r="F103" s="139"/>
      <c r="G103" s="50"/>
      <c r="H103" s="50"/>
      <c r="I103" s="50"/>
      <c r="K103" s="55"/>
      <c r="L103" s="56"/>
      <c r="M103" s="57"/>
      <c r="N103" s="58"/>
      <c r="O103" s="107"/>
      <c r="P103" s="56"/>
      <c r="Q103" s="56"/>
      <c r="R103" s="58"/>
    </row>
    <row r="104" spans="1:21" hidden="1">
      <c r="A104" s="51"/>
      <c r="B104" s="70"/>
      <c r="C104" s="53"/>
      <c r="D104" s="21"/>
      <c r="E104" s="27"/>
      <c r="F104" s="54"/>
      <c r="G104" s="50"/>
      <c r="H104" s="50"/>
      <c r="I104" s="50"/>
      <c r="K104" s="55"/>
      <c r="L104" s="56"/>
      <c r="M104" s="57"/>
      <c r="N104" s="58"/>
      <c r="O104" s="107"/>
      <c r="P104" s="56"/>
      <c r="Q104" s="56"/>
      <c r="R104" s="58"/>
    </row>
    <row r="105" spans="1:21" ht="17.25" hidden="1" thickBot="1">
      <c r="A105" s="51"/>
      <c r="B105" s="70"/>
      <c r="C105" s="53"/>
      <c r="D105" s="21"/>
      <c r="E105" s="27"/>
      <c r="F105" s="54"/>
      <c r="G105" s="50"/>
      <c r="H105" s="50"/>
      <c r="I105" s="50"/>
      <c r="K105" s="55"/>
      <c r="L105" s="56"/>
      <c r="M105" s="57"/>
      <c r="N105" s="58"/>
      <c r="O105" s="108"/>
      <c r="P105" s="68"/>
      <c r="Q105" s="68"/>
      <c r="R105" s="69"/>
      <c r="S105" s="206"/>
      <c r="T105" s="206"/>
      <c r="U105" s="206"/>
    </row>
    <row r="106" spans="1:21" hidden="1">
      <c r="A106" s="51"/>
      <c r="B106" s="70"/>
      <c r="C106" s="59"/>
      <c r="D106" s="21"/>
      <c r="E106" s="27"/>
      <c r="F106" s="54"/>
      <c r="G106" s="50"/>
      <c r="H106" s="50"/>
      <c r="I106" s="50"/>
      <c r="K106" s="60"/>
      <c r="L106" s="56"/>
      <c r="M106" s="57"/>
      <c r="N106" s="58"/>
    </row>
    <row r="107" spans="1:21" hidden="1">
      <c r="A107" s="51"/>
      <c r="B107" s="70"/>
      <c r="C107" s="53"/>
      <c r="D107" s="21"/>
      <c r="E107" s="27"/>
      <c r="F107" s="54"/>
      <c r="G107" s="50"/>
      <c r="H107" s="50"/>
      <c r="I107" s="50"/>
      <c r="K107" s="55"/>
      <c r="L107" s="56"/>
      <c r="M107" s="57"/>
      <c r="N107" s="58"/>
    </row>
    <row r="108" spans="1:21" hidden="1">
      <c r="A108" s="51"/>
      <c r="B108" s="70"/>
      <c r="C108" s="59"/>
      <c r="D108" s="21"/>
      <c r="E108" s="27"/>
      <c r="F108" s="54"/>
      <c r="G108" s="50"/>
      <c r="H108" s="50"/>
      <c r="I108" s="50"/>
      <c r="K108" s="60"/>
      <c r="L108" s="56"/>
      <c r="M108" s="57"/>
      <c r="N108" s="58"/>
    </row>
    <row r="109" spans="1:21" hidden="1">
      <c r="A109" s="51"/>
      <c r="B109" s="70"/>
      <c r="C109" s="53"/>
      <c r="D109" s="21"/>
      <c r="E109" s="27"/>
      <c r="F109" s="54"/>
      <c r="G109" s="50"/>
      <c r="H109" s="50"/>
      <c r="I109" s="50"/>
      <c r="K109" s="55"/>
      <c r="L109" s="56"/>
      <c r="M109" s="57"/>
      <c r="N109" s="58"/>
    </row>
    <row r="110" spans="1:21" hidden="1">
      <c r="A110" s="51"/>
      <c r="B110" s="70"/>
      <c r="C110" s="53"/>
      <c r="D110" s="21"/>
      <c r="E110" s="27"/>
      <c r="F110" s="54"/>
      <c r="G110" s="50"/>
      <c r="H110" s="50"/>
      <c r="I110" s="50"/>
      <c r="K110" s="55"/>
      <c r="L110" s="56"/>
      <c r="M110" s="57"/>
      <c r="N110" s="58"/>
    </row>
    <row r="111" spans="1:21" hidden="1">
      <c r="A111" s="51"/>
      <c r="B111" s="70"/>
      <c r="C111" s="53"/>
      <c r="D111" s="21"/>
      <c r="E111" s="27"/>
      <c r="F111" s="54"/>
      <c r="G111" s="50"/>
      <c r="H111" s="50"/>
      <c r="I111" s="50"/>
      <c r="K111" s="55"/>
      <c r="L111" s="56"/>
      <c r="M111" s="57"/>
      <c r="N111" s="58"/>
    </row>
    <row r="112" spans="1:21" ht="17.25" hidden="1" thickBot="1">
      <c r="A112" s="71"/>
      <c r="B112" s="72"/>
      <c r="C112" s="73"/>
      <c r="D112" s="74"/>
      <c r="E112" s="90"/>
      <c r="F112" s="91"/>
      <c r="G112" s="50"/>
      <c r="H112" s="50"/>
      <c r="I112" s="50"/>
      <c r="K112" s="77"/>
      <c r="L112" s="68"/>
      <c r="M112" s="78"/>
      <c r="N112" s="69"/>
      <c r="S112" s="156"/>
      <c r="T112" s="156"/>
      <c r="U112" s="156"/>
    </row>
    <row r="113" spans="1:21" s="1" customFormat="1" ht="8.25" customHeight="1" thickBot="1">
      <c r="A113" s="111"/>
      <c r="B113" s="92"/>
      <c r="C113" s="80"/>
      <c r="D113" s="80"/>
      <c r="E113" s="92"/>
      <c r="F113" s="92"/>
      <c r="G113" s="92"/>
      <c r="H113" s="92"/>
      <c r="I113" s="92"/>
      <c r="J113" s="80"/>
      <c r="K113" s="80"/>
      <c r="L113" s="80"/>
      <c r="M113" s="92"/>
      <c r="N113" s="92"/>
      <c r="O113" s="80"/>
      <c r="P113" s="80"/>
      <c r="Q113" s="80"/>
      <c r="R113" s="92"/>
    </row>
    <row r="114" spans="1:21">
      <c r="A114" s="39">
        <v>44116</v>
      </c>
      <c r="B114" s="82" t="s">
        <v>38</v>
      </c>
      <c r="C114" s="83" t="s">
        <v>31</v>
      </c>
      <c r="D114" s="42" t="s">
        <v>11</v>
      </c>
      <c r="E114" s="43">
        <v>65</v>
      </c>
      <c r="F114" s="44" t="s">
        <v>12</v>
      </c>
      <c r="G114" s="50">
        <v>3.25</v>
      </c>
      <c r="H114" s="50"/>
      <c r="I114" s="50"/>
      <c r="K114" s="45" t="s">
        <v>31</v>
      </c>
      <c r="L114" s="46" t="s">
        <v>11</v>
      </c>
      <c r="M114" s="47">
        <v>65</v>
      </c>
      <c r="N114" s="48" t="s">
        <v>12</v>
      </c>
      <c r="S114">
        <v>3.25</v>
      </c>
    </row>
    <row r="115" spans="1:21">
      <c r="A115" s="51"/>
      <c r="B115" s="84"/>
      <c r="C115" s="85"/>
      <c r="D115" s="21" t="s">
        <v>32</v>
      </c>
      <c r="E115" s="27">
        <v>15</v>
      </c>
      <c r="F115" s="54" t="s">
        <v>12</v>
      </c>
      <c r="G115" s="50">
        <v>0.75</v>
      </c>
      <c r="H115" s="50"/>
      <c r="I115" s="50"/>
      <c r="K115" s="55"/>
      <c r="L115" s="56" t="s">
        <v>32</v>
      </c>
      <c r="M115" s="57">
        <v>15</v>
      </c>
      <c r="N115" s="58" t="s">
        <v>12</v>
      </c>
      <c r="S115">
        <v>0.75</v>
      </c>
    </row>
    <row r="116" spans="1:21">
      <c r="A116" s="51"/>
      <c r="B116" s="84"/>
      <c r="C116" s="86" t="s">
        <v>204</v>
      </c>
      <c r="D116" s="218" t="s">
        <v>333</v>
      </c>
      <c r="E116" s="27">
        <v>70</v>
      </c>
      <c r="F116" s="54" t="s">
        <v>12</v>
      </c>
      <c r="G116" s="50"/>
      <c r="H116" s="50">
        <v>2</v>
      </c>
      <c r="I116" s="50"/>
      <c r="K116" s="60" t="s">
        <v>205</v>
      </c>
      <c r="L116" s="56" t="s">
        <v>206</v>
      </c>
      <c r="M116" s="57">
        <v>40</v>
      </c>
      <c r="N116" s="58" t="s">
        <v>12</v>
      </c>
      <c r="T116">
        <v>1</v>
      </c>
    </row>
    <row r="117" spans="1:21">
      <c r="A117" s="51"/>
      <c r="B117" s="84"/>
      <c r="C117" s="85"/>
      <c r="D117" s="218" t="s">
        <v>331</v>
      </c>
      <c r="E117" s="27">
        <v>15</v>
      </c>
      <c r="F117" s="54" t="s">
        <v>12</v>
      </c>
      <c r="G117" s="50"/>
      <c r="H117" s="50"/>
      <c r="I117" s="50">
        <v>0.15</v>
      </c>
      <c r="K117" s="55"/>
      <c r="L117" s="56" t="s">
        <v>47</v>
      </c>
      <c r="M117" s="57">
        <v>30</v>
      </c>
      <c r="N117" s="58" t="s">
        <v>12</v>
      </c>
      <c r="U117">
        <v>0.3</v>
      </c>
    </row>
    <row r="118" spans="1:21">
      <c r="A118" s="51"/>
      <c r="B118" s="84"/>
      <c r="C118" s="85"/>
      <c r="D118" s="218" t="s">
        <v>26</v>
      </c>
      <c r="E118" s="27">
        <v>20</v>
      </c>
      <c r="F118" s="54" t="s">
        <v>12</v>
      </c>
      <c r="G118" s="50"/>
      <c r="H118" s="50"/>
      <c r="I118" s="50">
        <v>0.2</v>
      </c>
      <c r="K118" s="55"/>
      <c r="L118" s="56" t="s">
        <v>15</v>
      </c>
      <c r="M118" s="57">
        <v>5</v>
      </c>
      <c r="N118" s="58" t="s">
        <v>12</v>
      </c>
      <c r="U118">
        <v>0.05</v>
      </c>
    </row>
    <row r="119" spans="1:21">
      <c r="A119" s="51"/>
      <c r="B119" s="84"/>
      <c r="C119" s="85"/>
      <c r="D119" s="21" t="s">
        <v>23</v>
      </c>
      <c r="E119" s="27"/>
      <c r="F119" s="54"/>
      <c r="G119" s="50"/>
      <c r="H119" s="50"/>
      <c r="I119" s="50">
        <v>0</v>
      </c>
      <c r="K119" s="55"/>
      <c r="L119" s="61" t="s">
        <v>207</v>
      </c>
      <c r="M119" s="62">
        <v>5</v>
      </c>
      <c r="N119" s="63" t="s">
        <v>12</v>
      </c>
      <c r="U119">
        <v>0.05</v>
      </c>
    </row>
    <row r="120" spans="1:21" ht="17.25" thickBot="1">
      <c r="A120" s="51"/>
      <c r="B120" s="84"/>
      <c r="C120" s="85"/>
      <c r="D120" s="21"/>
      <c r="E120" s="27"/>
      <c r="F120" s="54"/>
      <c r="G120" s="50"/>
      <c r="H120" s="50"/>
      <c r="I120" s="50"/>
      <c r="K120" s="55"/>
      <c r="L120" s="56"/>
      <c r="M120" s="57"/>
      <c r="N120" s="58"/>
    </row>
    <row r="121" spans="1:21">
      <c r="A121" s="51"/>
      <c r="B121" s="84"/>
      <c r="C121" s="86" t="s">
        <v>162</v>
      </c>
      <c r="D121" s="218" t="s">
        <v>357</v>
      </c>
      <c r="E121" s="27">
        <v>65</v>
      </c>
      <c r="F121" s="54" t="s">
        <v>12</v>
      </c>
      <c r="G121" s="50"/>
      <c r="H121" s="50"/>
      <c r="I121" s="50">
        <v>0.65</v>
      </c>
      <c r="K121" s="60" t="s">
        <v>162</v>
      </c>
      <c r="L121" s="56" t="s">
        <v>357</v>
      </c>
      <c r="M121" s="57">
        <v>65</v>
      </c>
      <c r="N121" s="87" t="s">
        <v>12</v>
      </c>
      <c r="O121" s="45" t="s">
        <v>467</v>
      </c>
      <c r="P121" s="113" t="s">
        <v>16</v>
      </c>
      <c r="Q121" s="113">
        <v>45</v>
      </c>
      <c r="R121" s="114" t="s">
        <v>12</v>
      </c>
      <c r="U121">
        <v>1.1000000000000001</v>
      </c>
    </row>
    <row r="122" spans="1:21">
      <c r="A122" s="51"/>
      <c r="B122" s="84"/>
      <c r="C122" s="85"/>
      <c r="D122" s="220" t="s">
        <v>161</v>
      </c>
      <c r="E122" s="138">
        <v>5</v>
      </c>
      <c r="F122" s="139" t="s">
        <v>12</v>
      </c>
      <c r="G122" s="50"/>
      <c r="H122" s="50"/>
      <c r="I122" s="50">
        <v>0.05</v>
      </c>
      <c r="K122" s="55"/>
      <c r="L122" s="56" t="s">
        <v>161</v>
      </c>
      <c r="M122" s="57">
        <v>5</v>
      </c>
      <c r="N122" s="87" t="s">
        <v>12</v>
      </c>
      <c r="O122" s="55"/>
      <c r="P122" s="56" t="s">
        <v>14</v>
      </c>
      <c r="Q122" s="56">
        <v>15</v>
      </c>
      <c r="R122" s="58" t="s">
        <v>12</v>
      </c>
      <c r="S122">
        <v>0.16</v>
      </c>
      <c r="U122">
        <v>0.05</v>
      </c>
    </row>
    <row r="123" spans="1:21">
      <c r="A123" s="51"/>
      <c r="B123" s="84"/>
      <c r="C123" s="85"/>
      <c r="D123" s="218" t="s">
        <v>15</v>
      </c>
      <c r="E123" s="27">
        <v>5</v>
      </c>
      <c r="F123" s="54" t="s">
        <v>12</v>
      </c>
      <c r="G123" s="50"/>
      <c r="H123" s="50"/>
      <c r="I123" s="50">
        <v>0.05</v>
      </c>
      <c r="K123" s="55"/>
      <c r="L123" s="56" t="s">
        <v>15</v>
      </c>
      <c r="M123" s="57">
        <v>5</v>
      </c>
      <c r="N123" s="87" t="s">
        <v>12</v>
      </c>
      <c r="O123" s="55"/>
      <c r="P123" s="56" t="s">
        <v>468</v>
      </c>
      <c r="Q123" s="56">
        <v>10</v>
      </c>
      <c r="R123" s="58" t="s">
        <v>12</v>
      </c>
      <c r="U123">
        <v>0.15</v>
      </c>
    </row>
    <row r="124" spans="1:21">
      <c r="A124" s="51"/>
      <c r="B124" s="84"/>
      <c r="C124" s="85"/>
      <c r="D124" s="218" t="s">
        <v>464</v>
      </c>
      <c r="E124" s="27">
        <v>3</v>
      </c>
      <c r="F124" s="54" t="s">
        <v>12</v>
      </c>
      <c r="G124" s="50">
        <v>0.04</v>
      </c>
      <c r="H124" s="50"/>
      <c r="I124" s="50"/>
      <c r="K124" s="55"/>
      <c r="L124" s="56" t="s">
        <v>464</v>
      </c>
      <c r="M124" s="57">
        <v>3</v>
      </c>
      <c r="N124" s="87" t="s">
        <v>12</v>
      </c>
      <c r="O124" s="55"/>
      <c r="P124" s="56" t="s">
        <v>469</v>
      </c>
      <c r="Q124" s="56"/>
      <c r="R124" s="58" t="s">
        <v>12</v>
      </c>
      <c r="S124">
        <v>0.03</v>
      </c>
    </row>
    <row r="125" spans="1:21" ht="17.25" thickBot="1">
      <c r="A125" s="51"/>
      <c r="B125" s="84"/>
      <c r="C125" s="85"/>
      <c r="D125" s="218" t="s">
        <v>470</v>
      </c>
      <c r="E125" s="27">
        <v>2</v>
      </c>
      <c r="F125" s="54" t="s">
        <v>12</v>
      </c>
      <c r="G125" s="50">
        <v>0.03</v>
      </c>
      <c r="H125" s="50"/>
      <c r="I125" s="50"/>
      <c r="K125" s="55"/>
      <c r="L125" s="56" t="s">
        <v>470</v>
      </c>
      <c r="M125" s="57">
        <v>2</v>
      </c>
      <c r="N125" s="87"/>
      <c r="O125" s="67"/>
      <c r="P125" s="68"/>
      <c r="Q125" s="68"/>
      <c r="R125" s="69"/>
      <c r="S125">
        <v>0.03</v>
      </c>
    </row>
    <row r="126" spans="1:21">
      <c r="A126" s="51"/>
      <c r="B126" s="84"/>
      <c r="C126" s="85"/>
      <c r="D126" s="21"/>
      <c r="E126" s="27"/>
      <c r="F126" s="54"/>
      <c r="G126" s="50"/>
      <c r="H126" s="50"/>
      <c r="I126" s="50"/>
      <c r="K126" s="55"/>
      <c r="L126" s="56"/>
      <c r="M126" s="57"/>
      <c r="N126" s="58"/>
    </row>
    <row r="127" spans="1:21">
      <c r="A127" s="51"/>
      <c r="B127" s="84"/>
      <c r="C127" s="85"/>
      <c r="D127" s="21"/>
      <c r="E127" s="27"/>
      <c r="F127" s="54" t="s">
        <v>12</v>
      </c>
      <c r="G127" s="50"/>
      <c r="H127" s="50"/>
      <c r="I127" s="50">
        <v>0</v>
      </c>
      <c r="K127" s="55"/>
      <c r="L127" s="56"/>
      <c r="M127" s="57"/>
      <c r="N127" s="58"/>
    </row>
    <row r="128" spans="1:21">
      <c r="A128" s="51"/>
      <c r="B128" s="84"/>
      <c r="C128" s="86" t="s">
        <v>17</v>
      </c>
      <c r="D128" s="21" t="s">
        <v>17</v>
      </c>
      <c r="E128" s="27">
        <v>70</v>
      </c>
      <c r="F128" s="54" t="s">
        <v>12</v>
      </c>
      <c r="G128" s="50"/>
      <c r="H128" s="50"/>
      <c r="I128" s="50"/>
      <c r="K128" s="60" t="s">
        <v>17</v>
      </c>
      <c r="L128" s="56" t="s">
        <v>17</v>
      </c>
      <c r="M128" s="57">
        <v>70</v>
      </c>
      <c r="N128" s="58" t="s">
        <v>12</v>
      </c>
      <c r="U128">
        <v>0.7</v>
      </c>
    </row>
    <row r="129" spans="1:21">
      <c r="A129" s="51"/>
      <c r="B129" s="84"/>
      <c r="C129" s="85"/>
      <c r="D129" s="21" t="s">
        <v>30</v>
      </c>
      <c r="E129" s="27">
        <v>1</v>
      </c>
      <c r="F129" s="54" t="s">
        <v>12</v>
      </c>
      <c r="G129" s="50"/>
      <c r="H129" s="50"/>
      <c r="I129" s="50"/>
      <c r="K129" s="55"/>
      <c r="L129" s="56" t="s">
        <v>30</v>
      </c>
      <c r="M129" s="57">
        <v>1</v>
      </c>
      <c r="N129" s="58" t="s">
        <v>12</v>
      </c>
      <c r="U129">
        <v>0.01</v>
      </c>
    </row>
    <row r="130" spans="1:21">
      <c r="A130" s="51"/>
      <c r="B130" s="84"/>
      <c r="C130" s="86" t="s">
        <v>237</v>
      </c>
      <c r="D130" s="218" t="s">
        <v>477</v>
      </c>
      <c r="E130" s="27">
        <v>15</v>
      </c>
      <c r="F130" s="54" t="s">
        <v>12</v>
      </c>
      <c r="G130" s="50"/>
      <c r="H130" s="50"/>
      <c r="I130" s="50">
        <v>0.15</v>
      </c>
      <c r="K130" s="60" t="s">
        <v>237</v>
      </c>
      <c r="L130" s="56" t="s">
        <v>477</v>
      </c>
      <c r="M130" s="57">
        <v>15</v>
      </c>
      <c r="N130" s="58" t="s">
        <v>12</v>
      </c>
      <c r="U130">
        <v>0.15</v>
      </c>
    </row>
    <row r="131" spans="1:21" ht="33">
      <c r="A131" s="51"/>
      <c r="B131" s="84"/>
      <c r="C131" s="85"/>
      <c r="D131" s="21" t="s">
        <v>238</v>
      </c>
      <c r="E131" s="27">
        <v>10</v>
      </c>
      <c r="F131" s="54" t="s">
        <v>12</v>
      </c>
      <c r="G131" s="50"/>
      <c r="H131" s="50">
        <v>0.13</v>
      </c>
      <c r="I131" s="50"/>
      <c r="K131" s="55"/>
      <c r="L131" s="56" t="s">
        <v>238</v>
      </c>
      <c r="M131" s="57">
        <v>10</v>
      </c>
      <c r="N131" s="58" t="s">
        <v>12</v>
      </c>
      <c r="T131">
        <v>0.13</v>
      </c>
    </row>
    <row r="132" spans="1:21">
      <c r="A132" s="51"/>
      <c r="B132" s="84"/>
      <c r="C132" s="85"/>
      <c r="D132" s="61" t="s">
        <v>316</v>
      </c>
      <c r="E132" s="62">
        <v>5</v>
      </c>
      <c r="F132" s="63" t="s">
        <v>12</v>
      </c>
      <c r="G132" s="50"/>
      <c r="H132" s="50"/>
      <c r="I132" s="50">
        <v>0.05</v>
      </c>
      <c r="K132" s="55"/>
      <c r="L132" s="61" t="s">
        <v>316</v>
      </c>
      <c r="M132" s="62">
        <v>5</v>
      </c>
      <c r="N132" s="63" t="s">
        <v>12</v>
      </c>
      <c r="U132">
        <v>0.05</v>
      </c>
    </row>
    <row r="133" spans="1:21" ht="17.25" thickBot="1">
      <c r="A133" s="71"/>
      <c r="B133" s="88"/>
      <c r="C133" s="89" t="s">
        <v>19</v>
      </c>
      <c r="D133" s="74" t="s">
        <v>19</v>
      </c>
      <c r="E133" s="90">
        <v>1</v>
      </c>
      <c r="F133" s="91" t="s">
        <v>21</v>
      </c>
      <c r="G133" s="50"/>
      <c r="H133" s="50"/>
      <c r="I133" s="50"/>
      <c r="K133" s="77" t="s">
        <v>19</v>
      </c>
      <c r="L133" s="68" t="s">
        <v>19</v>
      </c>
      <c r="M133" s="78">
        <v>1</v>
      </c>
      <c r="N133" s="69" t="s">
        <v>21</v>
      </c>
      <c r="S133" s="156">
        <f>SUM(S113:S132)</f>
        <v>4.2200000000000006</v>
      </c>
      <c r="T133" s="156">
        <f>SUM(T113:T132)</f>
        <v>1.1299999999999999</v>
      </c>
      <c r="U133" s="156">
        <f>SUM(U113:U132)</f>
        <v>2.6099999999999994</v>
      </c>
    </row>
    <row r="134" spans="1:21" s="1" customFormat="1" ht="8.25" customHeight="1" thickBot="1">
      <c r="A134" s="111"/>
      <c r="B134" s="92"/>
      <c r="C134" s="80"/>
      <c r="D134" s="80"/>
      <c r="E134" s="92"/>
      <c r="F134" s="92"/>
      <c r="G134" s="92"/>
      <c r="H134" s="92"/>
      <c r="I134" s="92"/>
      <c r="J134" s="80"/>
      <c r="K134" s="80"/>
      <c r="L134" s="80"/>
      <c r="M134" s="92"/>
      <c r="N134" s="92"/>
      <c r="O134" s="80"/>
      <c r="P134" s="80"/>
      <c r="Q134" s="80"/>
      <c r="R134" s="92"/>
    </row>
    <row r="135" spans="1:21">
      <c r="A135" s="39">
        <v>44117</v>
      </c>
      <c r="B135" s="112" t="s">
        <v>37</v>
      </c>
      <c r="C135" s="83" t="s">
        <v>214</v>
      </c>
      <c r="D135" s="42" t="s">
        <v>215</v>
      </c>
      <c r="E135" s="43">
        <v>80</v>
      </c>
      <c r="F135" s="44" t="s">
        <v>201</v>
      </c>
      <c r="G135" s="50">
        <v>4</v>
      </c>
      <c r="H135" s="50"/>
      <c r="I135" s="50"/>
      <c r="K135" s="45" t="s">
        <v>214</v>
      </c>
      <c r="L135" s="46" t="s">
        <v>215</v>
      </c>
      <c r="M135" s="47">
        <v>80</v>
      </c>
      <c r="N135" s="48" t="s">
        <v>201</v>
      </c>
      <c r="S135">
        <v>4</v>
      </c>
    </row>
    <row r="136" spans="1:21" ht="17.25" thickBot="1">
      <c r="A136" s="51"/>
      <c r="B136" s="84"/>
      <c r="C136" s="85"/>
      <c r="D136" s="21"/>
      <c r="E136" s="27"/>
      <c r="F136" s="54"/>
      <c r="G136" s="50"/>
      <c r="H136" s="50"/>
      <c r="I136" s="50"/>
      <c r="K136" s="55"/>
      <c r="L136" s="56"/>
      <c r="M136" s="57"/>
      <c r="N136" s="58"/>
    </row>
    <row r="137" spans="1:21">
      <c r="A137" s="51"/>
      <c r="B137" s="84"/>
      <c r="C137" s="86" t="s">
        <v>160</v>
      </c>
      <c r="D137" s="64" t="s">
        <v>335</v>
      </c>
      <c r="E137" s="65">
        <v>45</v>
      </c>
      <c r="F137" s="66" t="s">
        <v>12</v>
      </c>
      <c r="G137" s="50"/>
      <c r="H137" s="50">
        <v>0.82</v>
      </c>
      <c r="I137" s="50"/>
      <c r="K137" s="60" t="s">
        <v>160</v>
      </c>
      <c r="L137" s="64" t="s">
        <v>335</v>
      </c>
      <c r="M137" s="65">
        <v>45</v>
      </c>
      <c r="N137" s="66" t="s">
        <v>12</v>
      </c>
      <c r="O137" s="45" t="s">
        <v>409</v>
      </c>
      <c r="P137" s="113" t="s">
        <v>410</v>
      </c>
      <c r="Q137" s="113">
        <v>40</v>
      </c>
      <c r="R137" s="114" t="s">
        <v>112</v>
      </c>
      <c r="T137">
        <v>0.82</v>
      </c>
      <c r="U137">
        <v>0.4</v>
      </c>
    </row>
    <row r="138" spans="1:21" ht="33">
      <c r="A138" s="51"/>
      <c r="B138" s="84"/>
      <c r="C138" s="85"/>
      <c r="D138" s="21" t="s">
        <v>24</v>
      </c>
      <c r="E138" s="27">
        <v>30</v>
      </c>
      <c r="F138" s="54" t="s">
        <v>12</v>
      </c>
      <c r="G138" s="50"/>
      <c r="H138" s="50">
        <v>0.38</v>
      </c>
      <c r="I138" s="50"/>
      <c r="K138" s="55"/>
      <c r="L138" s="56" t="s">
        <v>24</v>
      </c>
      <c r="M138" s="57">
        <v>30</v>
      </c>
      <c r="N138" s="58" t="s">
        <v>12</v>
      </c>
      <c r="O138" s="55"/>
      <c r="P138" s="56" t="s">
        <v>411</v>
      </c>
      <c r="Q138" s="56">
        <v>30</v>
      </c>
      <c r="R138" s="58" t="s">
        <v>112</v>
      </c>
      <c r="S138">
        <v>0.33</v>
      </c>
      <c r="T138">
        <v>0.38</v>
      </c>
    </row>
    <row r="139" spans="1:21">
      <c r="A139" s="51"/>
      <c r="B139" s="84"/>
      <c r="C139" s="85"/>
      <c r="D139" s="218" t="s">
        <v>362</v>
      </c>
      <c r="E139" s="27">
        <v>10</v>
      </c>
      <c r="F139" s="54" t="s">
        <v>12</v>
      </c>
      <c r="G139" s="50"/>
      <c r="H139" s="50"/>
      <c r="I139" s="50">
        <v>0.1</v>
      </c>
      <c r="K139" s="55"/>
      <c r="L139" s="56" t="s">
        <v>362</v>
      </c>
      <c r="M139" s="57">
        <v>10</v>
      </c>
      <c r="N139" s="58" t="s">
        <v>12</v>
      </c>
      <c r="O139" s="55"/>
      <c r="P139" s="56" t="s">
        <v>412</v>
      </c>
      <c r="Q139" s="56">
        <v>3</v>
      </c>
      <c r="R139" s="58" t="s">
        <v>112</v>
      </c>
      <c r="U139">
        <v>0.13</v>
      </c>
    </row>
    <row r="140" spans="1:21" ht="17.25" thickBot="1">
      <c r="A140" s="51"/>
      <c r="B140" s="84"/>
      <c r="C140" s="85"/>
      <c r="D140" s="204" t="s">
        <v>190</v>
      </c>
      <c r="E140" s="138"/>
      <c r="F140" s="139" t="s">
        <v>12</v>
      </c>
      <c r="G140" s="50"/>
      <c r="H140" s="50"/>
      <c r="I140" s="50">
        <v>0</v>
      </c>
      <c r="K140" s="55"/>
      <c r="L140" s="56"/>
      <c r="M140" s="57"/>
      <c r="N140" s="58"/>
      <c r="O140" s="67"/>
      <c r="P140" s="68" t="s">
        <v>413</v>
      </c>
      <c r="Q140" s="68">
        <v>2</v>
      </c>
      <c r="R140" s="69" t="s">
        <v>112</v>
      </c>
      <c r="U140">
        <v>0.02</v>
      </c>
    </row>
    <row r="141" spans="1:21">
      <c r="A141" s="51"/>
      <c r="B141" s="84"/>
      <c r="C141" s="85"/>
      <c r="D141" s="21"/>
      <c r="E141" s="27"/>
      <c r="F141" s="54" t="s">
        <v>12</v>
      </c>
      <c r="G141" s="50"/>
      <c r="H141" s="50"/>
      <c r="I141" s="50"/>
      <c r="K141" s="55"/>
      <c r="L141" s="56"/>
      <c r="M141" s="57"/>
      <c r="N141" s="58"/>
    </row>
    <row r="142" spans="1:21">
      <c r="A142" s="51"/>
      <c r="B142" s="84"/>
      <c r="C142" s="86" t="s">
        <v>216</v>
      </c>
      <c r="D142" s="218" t="s">
        <v>354</v>
      </c>
      <c r="E142" s="146">
        <v>40</v>
      </c>
      <c r="F142" s="54" t="s">
        <v>12</v>
      </c>
      <c r="G142" s="50"/>
      <c r="H142" s="50"/>
      <c r="I142" s="50">
        <v>0.4</v>
      </c>
      <c r="K142" s="60" t="s">
        <v>216</v>
      </c>
      <c r="L142" s="56" t="s">
        <v>354</v>
      </c>
      <c r="M142" s="57">
        <v>40</v>
      </c>
      <c r="N142" s="58" t="s">
        <v>12</v>
      </c>
      <c r="U142">
        <v>0.4</v>
      </c>
    </row>
    <row r="143" spans="1:21">
      <c r="A143" s="51"/>
      <c r="B143" s="84"/>
      <c r="C143" s="85"/>
      <c r="D143" s="21" t="s">
        <v>217</v>
      </c>
      <c r="E143" s="146">
        <v>35</v>
      </c>
      <c r="F143" s="54" t="s">
        <v>12</v>
      </c>
      <c r="G143" s="50"/>
      <c r="H143" s="50">
        <v>0.64</v>
      </c>
      <c r="I143" s="50"/>
      <c r="K143" s="55"/>
      <c r="L143" s="56" t="s">
        <v>217</v>
      </c>
      <c r="M143" s="57">
        <v>35</v>
      </c>
      <c r="N143" s="58" t="s">
        <v>12</v>
      </c>
      <c r="T143">
        <v>0.64</v>
      </c>
    </row>
    <row r="144" spans="1:21">
      <c r="A144" s="51"/>
      <c r="B144" s="84"/>
      <c r="C144" s="85"/>
      <c r="D144" s="61" t="s">
        <v>316</v>
      </c>
      <c r="E144" s="62">
        <v>5</v>
      </c>
      <c r="F144" s="63" t="s">
        <v>12</v>
      </c>
      <c r="G144" s="50"/>
      <c r="H144" s="50"/>
      <c r="I144" s="50">
        <v>0.05</v>
      </c>
      <c r="K144" s="55"/>
      <c r="L144" s="61" t="s">
        <v>316</v>
      </c>
      <c r="M144" s="62">
        <v>5</v>
      </c>
      <c r="N144" s="63" t="s">
        <v>12</v>
      </c>
      <c r="U144">
        <v>0.05</v>
      </c>
    </row>
    <row r="145" spans="1:21">
      <c r="A145" s="51"/>
      <c r="B145" s="84"/>
      <c r="C145" s="85"/>
      <c r="D145" s="21" t="s">
        <v>218</v>
      </c>
      <c r="E145" s="146"/>
      <c r="F145" s="54" t="s">
        <v>12</v>
      </c>
      <c r="G145" s="50"/>
      <c r="H145" s="50"/>
      <c r="I145" s="50">
        <v>0</v>
      </c>
      <c r="K145" s="55"/>
      <c r="L145" s="56" t="s">
        <v>218</v>
      </c>
      <c r="M145" s="57"/>
      <c r="N145" s="58" t="s">
        <v>12</v>
      </c>
    </row>
    <row r="146" spans="1:21">
      <c r="A146" s="51"/>
      <c r="B146" s="84"/>
      <c r="C146" s="85"/>
      <c r="D146" s="201" t="s">
        <v>219</v>
      </c>
      <c r="E146" s="146"/>
      <c r="F146" s="54" t="s">
        <v>12</v>
      </c>
      <c r="G146" s="50"/>
      <c r="H146" s="50"/>
      <c r="I146" s="50"/>
      <c r="K146" s="55"/>
      <c r="L146" s="56" t="s">
        <v>36</v>
      </c>
      <c r="M146" s="57"/>
      <c r="N146" s="58" t="s">
        <v>12</v>
      </c>
    </row>
    <row r="147" spans="1:21">
      <c r="A147" s="51"/>
      <c r="B147" s="84"/>
      <c r="C147" s="86" t="s">
        <v>17</v>
      </c>
      <c r="D147" s="21" t="s">
        <v>17</v>
      </c>
      <c r="E147" s="27">
        <v>70</v>
      </c>
      <c r="F147" s="54" t="s">
        <v>12</v>
      </c>
      <c r="G147" s="50"/>
      <c r="H147" s="50"/>
      <c r="I147" s="50">
        <v>0.7</v>
      </c>
      <c r="K147" s="60" t="s">
        <v>17</v>
      </c>
      <c r="L147" s="56" t="s">
        <v>17</v>
      </c>
      <c r="M147" s="57">
        <v>70</v>
      </c>
      <c r="N147" s="58" t="s">
        <v>12</v>
      </c>
      <c r="U147">
        <v>0.7</v>
      </c>
    </row>
    <row r="148" spans="1:21">
      <c r="A148" s="51"/>
      <c r="B148" s="84"/>
      <c r="C148" s="85"/>
      <c r="D148" s="201" t="s">
        <v>30</v>
      </c>
      <c r="E148" s="27"/>
      <c r="F148" s="54" t="s">
        <v>12</v>
      </c>
      <c r="G148" s="50"/>
      <c r="H148" s="50"/>
      <c r="I148" s="50">
        <v>0</v>
      </c>
      <c r="K148" s="55"/>
      <c r="L148" s="56" t="s">
        <v>18</v>
      </c>
      <c r="M148" s="57"/>
      <c r="N148" s="58"/>
    </row>
    <row r="149" spans="1:21">
      <c r="A149" s="51"/>
      <c r="B149" s="84"/>
      <c r="C149" s="86" t="s">
        <v>55</v>
      </c>
      <c r="D149" s="218" t="s">
        <v>384</v>
      </c>
      <c r="E149" s="27">
        <v>1</v>
      </c>
      <c r="F149" s="54" t="s">
        <v>49</v>
      </c>
      <c r="G149" s="50"/>
      <c r="H149" s="50"/>
      <c r="I149" s="50">
        <v>0.01</v>
      </c>
      <c r="K149" s="60" t="s">
        <v>55</v>
      </c>
      <c r="L149" s="56" t="s">
        <v>384</v>
      </c>
      <c r="M149" s="57">
        <v>1</v>
      </c>
      <c r="N149" s="58" t="s">
        <v>49</v>
      </c>
      <c r="U149">
        <v>0.01</v>
      </c>
    </row>
    <row r="150" spans="1:21" s="199" customFormat="1">
      <c r="A150" s="51"/>
      <c r="B150" s="84"/>
      <c r="C150" s="207"/>
      <c r="D150" s="221" t="s">
        <v>380</v>
      </c>
      <c r="E150" s="222">
        <v>5</v>
      </c>
      <c r="F150" s="66" t="s">
        <v>49</v>
      </c>
      <c r="G150" s="50"/>
      <c r="H150" s="50">
        <v>0.09</v>
      </c>
      <c r="I150" s="50"/>
      <c r="J150" s="200"/>
      <c r="K150" s="186"/>
      <c r="L150" s="221" t="s">
        <v>380</v>
      </c>
      <c r="M150" s="222">
        <v>5</v>
      </c>
      <c r="N150" s="66" t="s">
        <v>49</v>
      </c>
      <c r="O150" s="200"/>
      <c r="P150" s="200"/>
      <c r="Q150" s="200"/>
      <c r="R150" s="81"/>
      <c r="T150" s="199">
        <v>0.09</v>
      </c>
    </row>
    <row r="151" spans="1:21" s="199" customFormat="1">
      <c r="A151" s="51"/>
      <c r="B151" s="84"/>
      <c r="C151" s="207"/>
      <c r="D151" s="189" t="s">
        <v>18</v>
      </c>
      <c r="E151" s="191"/>
      <c r="F151" s="188"/>
      <c r="G151" s="50"/>
      <c r="H151" s="50"/>
      <c r="I151" s="50">
        <v>0</v>
      </c>
      <c r="J151" s="200"/>
      <c r="K151" s="186"/>
      <c r="L151" s="147" t="s">
        <v>18</v>
      </c>
      <c r="M151" s="151"/>
      <c r="N151" s="187"/>
      <c r="O151" s="200"/>
      <c r="P151" s="200"/>
      <c r="Q151" s="200"/>
      <c r="R151" s="81"/>
    </row>
    <row r="152" spans="1:21" ht="17.25" thickBot="1">
      <c r="A152" s="71"/>
      <c r="B152" s="88"/>
      <c r="C152" s="89" t="s">
        <v>107</v>
      </c>
      <c r="D152" s="74" t="s">
        <v>107</v>
      </c>
      <c r="E152" s="90">
        <v>1</v>
      </c>
      <c r="F152" s="91" t="s">
        <v>21</v>
      </c>
      <c r="G152" s="50"/>
      <c r="H152" s="50"/>
      <c r="I152" s="50"/>
      <c r="K152" s="77" t="s">
        <v>107</v>
      </c>
      <c r="L152" s="68" t="s">
        <v>107</v>
      </c>
      <c r="M152" s="78">
        <v>1</v>
      </c>
      <c r="N152" s="69" t="s">
        <v>21</v>
      </c>
      <c r="S152" s="156">
        <f>SUM(S135:S151)</f>
        <v>4.33</v>
      </c>
      <c r="T152" s="156">
        <f t="shared" ref="T152:U152" si="2">SUM(T135:T151)</f>
        <v>1.93</v>
      </c>
      <c r="U152" s="156">
        <f t="shared" si="2"/>
        <v>1.71</v>
      </c>
    </row>
    <row r="153" spans="1:21" s="1" customFormat="1" ht="17.25" thickBot="1">
      <c r="A153" s="111"/>
      <c r="B153" s="92"/>
      <c r="C153" s="80"/>
      <c r="D153" s="80"/>
      <c r="E153" s="92"/>
      <c r="F153" s="92"/>
      <c r="G153" s="92"/>
      <c r="H153" s="92"/>
      <c r="I153" s="92"/>
      <c r="J153" s="80"/>
      <c r="K153" s="80"/>
      <c r="L153" s="80"/>
      <c r="M153" s="92"/>
      <c r="N153" s="92"/>
      <c r="O153" s="80"/>
      <c r="P153" s="80"/>
      <c r="Q153" s="80"/>
      <c r="R153" s="92"/>
    </row>
    <row r="154" spans="1:21">
      <c r="A154" s="39">
        <v>44118</v>
      </c>
      <c r="B154" s="112" t="s">
        <v>39</v>
      </c>
      <c r="C154" s="83" t="s">
        <v>221</v>
      </c>
      <c r="D154" s="42" t="s">
        <v>42</v>
      </c>
      <c r="E154" s="43">
        <v>65</v>
      </c>
      <c r="F154" s="44" t="s">
        <v>49</v>
      </c>
      <c r="G154" s="50">
        <v>3.25</v>
      </c>
      <c r="H154" s="50"/>
      <c r="I154" s="50"/>
      <c r="K154" s="45"/>
      <c r="L154" s="46"/>
      <c r="M154" s="47"/>
      <c r="N154" s="48"/>
    </row>
    <row r="155" spans="1:21">
      <c r="A155" s="51"/>
      <c r="B155" s="84"/>
      <c r="C155" s="85"/>
      <c r="D155" s="218" t="s">
        <v>363</v>
      </c>
      <c r="E155" s="27">
        <v>15</v>
      </c>
      <c r="F155" s="54" t="s">
        <v>49</v>
      </c>
      <c r="G155" s="50">
        <v>0.18</v>
      </c>
      <c r="H155" s="50"/>
      <c r="I155" s="50"/>
      <c r="K155" s="55"/>
      <c r="L155" s="56"/>
      <c r="M155" s="57"/>
      <c r="N155" s="58"/>
    </row>
    <row r="156" spans="1:21">
      <c r="A156" s="51"/>
      <c r="B156" s="84"/>
      <c r="C156" s="86" t="s">
        <v>222</v>
      </c>
      <c r="D156" s="218" t="s">
        <v>336</v>
      </c>
      <c r="E156" s="27">
        <v>50</v>
      </c>
      <c r="F156" s="54" t="s">
        <v>49</v>
      </c>
      <c r="G156" s="50"/>
      <c r="H156" s="50">
        <v>1.43</v>
      </c>
      <c r="I156" s="50"/>
      <c r="K156" s="60"/>
      <c r="L156" s="56"/>
      <c r="M156" s="57"/>
      <c r="N156" s="58"/>
    </row>
    <row r="157" spans="1:21">
      <c r="A157" s="51"/>
      <c r="B157" s="84"/>
      <c r="C157" s="85"/>
      <c r="D157" s="218" t="s">
        <v>337</v>
      </c>
      <c r="E157" s="27">
        <v>30</v>
      </c>
      <c r="F157" s="54" t="s">
        <v>49</v>
      </c>
      <c r="G157" s="50"/>
      <c r="H157" s="50">
        <v>0.57999999999999996</v>
      </c>
      <c r="I157" s="50"/>
      <c r="K157" s="55"/>
      <c r="L157" s="56"/>
      <c r="M157" s="57"/>
      <c r="N157" s="58"/>
    </row>
    <row r="158" spans="1:21">
      <c r="A158" s="51"/>
      <c r="B158" s="84"/>
      <c r="C158" s="85"/>
      <c r="D158" s="61" t="s">
        <v>383</v>
      </c>
      <c r="E158" s="62">
        <v>15</v>
      </c>
      <c r="F158" s="63" t="s">
        <v>49</v>
      </c>
      <c r="G158" s="50"/>
      <c r="H158" s="50"/>
      <c r="I158" s="50">
        <v>0.15</v>
      </c>
      <c r="K158" s="55"/>
      <c r="L158" s="56"/>
      <c r="M158" s="57"/>
      <c r="N158" s="58"/>
    </row>
    <row r="159" spans="1:21">
      <c r="A159" s="51"/>
      <c r="B159" s="84"/>
      <c r="C159" s="85"/>
      <c r="D159" s="218" t="s">
        <v>14</v>
      </c>
      <c r="E159" s="27">
        <v>15</v>
      </c>
      <c r="F159" s="54" t="s">
        <v>49</v>
      </c>
      <c r="G159" s="50">
        <v>0.17</v>
      </c>
      <c r="H159" s="50"/>
      <c r="I159" s="50"/>
      <c r="K159" s="55"/>
      <c r="L159" s="56"/>
      <c r="M159" s="57"/>
      <c r="N159" s="58"/>
    </row>
    <row r="160" spans="1:21">
      <c r="A160" s="51"/>
      <c r="B160" s="84"/>
      <c r="C160" s="85"/>
      <c r="D160" s="218" t="s">
        <v>338</v>
      </c>
      <c r="E160" s="27">
        <v>5</v>
      </c>
      <c r="F160" s="54" t="s">
        <v>49</v>
      </c>
      <c r="G160" s="50"/>
      <c r="H160" s="50"/>
      <c r="I160" s="50">
        <v>0.05</v>
      </c>
      <c r="K160" s="55"/>
      <c r="L160" s="56"/>
      <c r="M160" s="57"/>
      <c r="N160" s="58"/>
    </row>
    <row r="161" spans="1:19" s="199" customFormat="1">
      <c r="A161" s="51"/>
      <c r="B161" s="84"/>
      <c r="C161" s="204"/>
      <c r="D161" s="201" t="s">
        <v>23</v>
      </c>
      <c r="E161" s="202"/>
      <c r="F161" s="54"/>
      <c r="G161" s="50"/>
      <c r="H161" s="50"/>
      <c r="I161" s="50">
        <v>0</v>
      </c>
      <c r="J161" s="200"/>
      <c r="K161" s="55"/>
      <c r="L161" s="56"/>
      <c r="M161" s="57"/>
      <c r="N161" s="58"/>
      <c r="O161" s="200"/>
      <c r="P161" s="200"/>
      <c r="Q161" s="200"/>
      <c r="R161" s="81"/>
    </row>
    <row r="162" spans="1:19" s="199" customFormat="1">
      <c r="A162" s="51"/>
      <c r="B162" s="84"/>
      <c r="C162" s="204"/>
      <c r="D162" s="201" t="s">
        <v>25</v>
      </c>
      <c r="E162" s="202"/>
      <c r="F162" s="54"/>
      <c r="G162" s="50"/>
      <c r="H162" s="50"/>
      <c r="I162" s="50">
        <v>0</v>
      </c>
      <c r="J162" s="200"/>
      <c r="K162" s="55"/>
      <c r="L162" s="56"/>
      <c r="M162" s="57"/>
      <c r="N162" s="58"/>
      <c r="O162" s="200"/>
      <c r="P162" s="200"/>
      <c r="Q162" s="200"/>
      <c r="R162" s="81"/>
    </row>
    <row r="163" spans="1:19">
      <c r="A163" s="51"/>
      <c r="B163" s="84"/>
      <c r="C163" s="86" t="s">
        <v>223</v>
      </c>
      <c r="D163" s="21" t="s">
        <v>224</v>
      </c>
      <c r="E163" s="27">
        <v>55</v>
      </c>
      <c r="F163" s="54" t="s">
        <v>49</v>
      </c>
      <c r="G163" s="50"/>
      <c r="H163" s="50">
        <v>0.79</v>
      </c>
      <c r="I163" s="50"/>
      <c r="K163" s="60"/>
      <c r="L163" s="56"/>
      <c r="M163" s="57"/>
      <c r="N163" s="58"/>
    </row>
    <row r="164" spans="1:19">
      <c r="A164" s="51"/>
      <c r="B164" s="84"/>
      <c r="C164" s="85"/>
      <c r="D164" s="21" t="s">
        <v>225</v>
      </c>
      <c r="E164" s="27">
        <v>10</v>
      </c>
      <c r="F164" s="54" t="s">
        <v>49</v>
      </c>
      <c r="G164" s="50"/>
      <c r="H164" s="50"/>
      <c r="I164" s="50">
        <v>0.1</v>
      </c>
      <c r="K164" s="55"/>
      <c r="L164" s="56"/>
      <c r="M164" s="57"/>
      <c r="N164" s="58"/>
    </row>
    <row r="165" spans="1:19">
      <c r="A165" s="51"/>
      <c r="B165" s="84"/>
      <c r="C165" s="85"/>
      <c r="D165" s="21" t="s">
        <v>161</v>
      </c>
      <c r="E165" s="27">
        <v>5</v>
      </c>
      <c r="F165" s="54" t="s">
        <v>49</v>
      </c>
      <c r="G165" s="50"/>
      <c r="H165" s="50"/>
      <c r="I165" s="50">
        <v>0.05</v>
      </c>
      <c r="K165" s="55"/>
      <c r="L165" s="56"/>
      <c r="M165" s="57"/>
      <c r="N165" s="58"/>
    </row>
    <row r="166" spans="1:19">
      <c r="A166" s="51"/>
      <c r="B166" s="84"/>
      <c r="C166" s="85"/>
      <c r="D166" s="218" t="s">
        <v>355</v>
      </c>
      <c r="E166" s="27">
        <v>5</v>
      </c>
      <c r="F166" s="54" t="s">
        <v>49</v>
      </c>
      <c r="G166" s="50"/>
      <c r="H166" s="50"/>
      <c r="I166" s="50">
        <v>0.05</v>
      </c>
      <c r="K166" s="55"/>
      <c r="L166" s="56"/>
      <c r="M166" s="57"/>
      <c r="N166" s="58"/>
    </row>
    <row r="167" spans="1:19">
      <c r="A167" s="51"/>
      <c r="B167" s="84"/>
      <c r="C167" s="85"/>
      <c r="D167" s="21"/>
      <c r="E167" s="27"/>
      <c r="F167" s="54" t="s">
        <v>49</v>
      </c>
      <c r="G167" s="50"/>
      <c r="H167" s="50"/>
      <c r="I167" s="50"/>
      <c r="K167" s="55"/>
      <c r="L167" s="56"/>
      <c r="M167" s="57"/>
      <c r="N167" s="58"/>
    </row>
    <row r="168" spans="1:19">
      <c r="A168" s="51"/>
      <c r="B168" s="84"/>
      <c r="C168" s="85"/>
      <c r="D168" s="21"/>
      <c r="E168" s="27"/>
      <c r="F168" s="54" t="s">
        <v>49</v>
      </c>
      <c r="G168" s="50"/>
      <c r="H168" s="50"/>
      <c r="I168" s="50"/>
      <c r="K168" s="55"/>
      <c r="L168" s="56"/>
      <c r="M168" s="57"/>
      <c r="N168" s="58"/>
    </row>
    <row r="169" spans="1:19">
      <c r="A169" s="51"/>
      <c r="B169" s="84"/>
      <c r="C169" s="86" t="s">
        <v>479</v>
      </c>
      <c r="D169" s="218" t="s">
        <v>339</v>
      </c>
      <c r="E169" s="27">
        <v>70</v>
      </c>
      <c r="F169" s="54" t="s">
        <v>12</v>
      </c>
      <c r="G169" s="50"/>
      <c r="H169" s="50"/>
      <c r="I169" s="50">
        <v>0.7</v>
      </c>
      <c r="K169" s="60"/>
      <c r="L169" s="56"/>
      <c r="M169" s="57"/>
      <c r="N169" s="58"/>
    </row>
    <row r="170" spans="1:19">
      <c r="A170" s="51"/>
      <c r="B170" s="84"/>
      <c r="C170" s="85"/>
      <c r="D170" s="201" t="s">
        <v>30</v>
      </c>
      <c r="E170" s="27"/>
      <c r="F170" s="54" t="s">
        <v>12</v>
      </c>
      <c r="G170" s="50"/>
      <c r="H170" s="50"/>
      <c r="I170" s="50">
        <v>0</v>
      </c>
      <c r="K170" s="55"/>
      <c r="L170" s="56"/>
      <c r="M170" s="57"/>
      <c r="N170" s="58"/>
    </row>
    <row r="171" spans="1:19">
      <c r="A171" s="51"/>
      <c r="B171" s="84"/>
      <c r="C171" s="86" t="s">
        <v>226</v>
      </c>
      <c r="D171" s="218" t="s">
        <v>303</v>
      </c>
      <c r="E171" s="27">
        <v>5</v>
      </c>
      <c r="F171" s="54" t="s">
        <v>49</v>
      </c>
      <c r="G171" s="50">
        <v>0.33</v>
      </c>
      <c r="H171" s="50"/>
      <c r="I171" s="50"/>
      <c r="K171" s="60"/>
      <c r="L171" s="56"/>
      <c r="M171" s="57"/>
      <c r="N171" s="58"/>
    </row>
    <row r="172" spans="1:19" s="199" customFormat="1">
      <c r="A172" s="51"/>
      <c r="B172" s="84"/>
      <c r="C172" s="207"/>
      <c r="D172" s="189" t="s">
        <v>33</v>
      </c>
      <c r="E172" s="191">
        <v>5</v>
      </c>
      <c r="F172" s="54" t="s">
        <v>49</v>
      </c>
      <c r="G172" s="50"/>
      <c r="H172" s="50"/>
      <c r="I172" s="50">
        <v>0.05</v>
      </c>
      <c r="J172" s="200"/>
      <c r="K172" s="186"/>
      <c r="L172" s="147"/>
      <c r="M172" s="151"/>
      <c r="N172" s="187"/>
      <c r="O172" s="200"/>
      <c r="P172" s="200"/>
      <c r="Q172" s="200"/>
      <c r="R172" s="81"/>
    </row>
    <row r="173" spans="1:19" ht="17.25" thickBot="1">
      <c r="A173" s="71"/>
      <c r="B173" s="88"/>
      <c r="C173" s="93"/>
      <c r="D173" s="109" t="s">
        <v>381</v>
      </c>
      <c r="E173" s="223">
        <v>5</v>
      </c>
      <c r="F173" s="110" t="s">
        <v>49</v>
      </c>
      <c r="G173" s="50"/>
      <c r="H173" s="50"/>
      <c r="I173" s="50">
        <v>0.05</v>
      </c>
      <c r="K173" s="67"/>
      <c r="L173" s="68"/>
      <c r="M173" s="78"/>
      <c r="N173" s="69"/>
    </row>
    <row r="174" spans="1:19" s="1" customFormat="1" ht="17.25" thickBot="1">
      <c r="A174" s="111"/>
      <c r="B174" s="92"/>
      <c r="C174" s="80"/>
      <c r="D174" s="80"/>
      <c r="E174" s="92"/>
      <c r="F174" s="92"/>
      <c r="G174" s="92"/>
      <c r="H174" s="92"/>
      <c r="I174" s="92"/>
      <c r="J174" s="80"/>
      <c r="K174" s="80"/>
      <c r="L174" s="80"/>
      <c r="M174" s="92"/>
      <c r="N174" s="92"/>
      <c r="O174" s="80"/>
      <c r="P174" s="80"/>
      <c r="Q174" s="80"/>
      <c r="R174" s="92"/>
    </row>
    <row r="175" spans="1:19">
      <c r="A175" s="39">
        <v>44119</v>
      </c>
      <c r="B175" s="112" t="s">
        <v>40</v>
      </c>
      <c r="C175" s="83" t="s">
        <v>451</v>
      </c>
      <c r="D175" s="42" t="s">
        <v>199</v>
      </c>
      <c r="E175" s="43">
        <v>80</v>
      </c>
      <c r="F175" s="44" t="s">
        <v>49</v>
      </c>
      <c r="G175" s="50">
        <v>4</v>
      </c>
      <c r="H175" s="50"/>
      <c r="I175" s="50"/>
      <c r="K175" s="45" t="s">
        <v>451</v>
      </c>
      <c r="L175" s="46" t="s">
        <v>199</v>
      </c>
      <c r="M175" s="47">
        <v>80</v>
      </c>
      <c r="N175" s="48" t="s">
        <v>12</v>
      </c>
      <c r="S175">
        <v>4</v>
      </c>
    </row>
    <row r="176" spans="1:19">
      <c r="A176" s="51"/>
      <c r="B176" s="84"/>
      <c r="C176" s="85"/>
      <c r="D176" s="218" t="s">
        <v>449</v>
      </c>
      <c r="E176" s="136">
        <v>20</v>
      </c>
      <c r="F176" s="54" t="s">
        <v>49</v>
      </c>
      <c r="G176" s="50">
        <v>0.24</v>
      </c>
      <c r="H176" s="50"/>
      <c r="I176" s="50"/>
      <c r="K176" s="55"/>
      <c r="L176" s="56" t="s">
        <v>449</v>
      </c>
      <c r="M176" s="57">
        <v>20</v>
      </c>
      <c r="N176" s="58" t="s">
        <v>12</v>
      </c>
      <c r="S176">
        <v>0.24</v>
      </c>
    </row>
    <row r="177" spans="1:21" s="199" customFormat="1">
      <c r="A177" s="51"/>
      <c r="B177" s="84"/>
      <c r="C177" s="204"/>
      <c r="D177" s="218" t="s">
        <v>340</v>
      </c>
      <c r="E177" s="202">
        <v>10</v>
      </c>
      <c r="F177" s="54" t="s">
        <v>49</v>
      </c>
      <c r="G177" s="50"/>
      <c r="H177" s="50"/>
      <c r="I177" s="50">
        <v>0.1</v>
      </c>
      <c r="J177" s="200"/>
      <c r="K177" s="55"/>
      <c r="L177" s="56" t="s">
        <v>362</v>
      </c>
      <c r="M177" s="57">
        <v>10</v>
      </c>
      <c r="N177" s="58" t="s">
        <v>12</v>
      </c>
      <c r="O177" s="200"/>
      <c r="P177" s="200"/>
      <c r="Q177" s="200"/>
      <c r="R177" s="81"/>
      <c r="U177" s="199">
        <v>0.1</v>
      </c>
    </row>
    <row r="178" spans="1:21" s="199" customFormat="1">
      <c r="A178" s="51"/>
      <c r="B178" s="84"/>
      <c r="C178" s="204"/>
      <c r="D178" s="218" t="s">
        <v>362</v>
      </c>
      <c r="E178" s="202">
        <v>10</v>
      </c>
      <c r="F178" s="54" t="s">
        <v>49</v>
      </c>
      <c r="G178" s="50"/>
      <c r="H178" s="50"/>
      <c r="I178" s="50">
        <v>0.1</v>
      </c>
      <c r="J178" s="200"/>
      <c r="K178" s="55"/>
      <c r="L178" s="64" t="s">
        <v>335</v>
      </c>
      <c r="M178" s="65">
        <v>10</v>
      </c>
      <c r="N178" s="66" t="s">
        <v>12</v>
      </c>
      <c r="O178" s="200"/>
      <c r="P178" s="200"/>
      <c r="Q178" s="200"/>
      <c r="R178" s="81"/>
      <c r="T178" s="199">
        <v>0.18</v>
      </c>
    </row>
    <row r="179" spans="1:21" s="199" customFormat="1">
      <c r="A179" s="51"/>
      <c r="B179" s="84"/>
      <c r="C179" s="204"/>
      <c r="D179" s="64" t="s">
        <v>335</v>
      </c>
      <c r="E179" s="65">
        <v>10</v>
      </c>
      <c r="F179" s="66" t="s">
        <v>49</v>
      </c>
      <c r="G179" s="50"/>
      <c r="H179" s="50">
        <v>0.18</v>
      </c>
      <c r="I179" s="50"/>
      <c r="J179" s="200"/>
      <c r="K179" s="55"/>
      <c r="L179" s="56" t="s">
        <v>446</v>
      </c>
      <c r="M179" s="57">
        <v>5</v>
      </c>
      <c r="N179" s="58" t="s">
        <v>12</v>
      </c>
      <c r="O179" s="200"/>
      <c r="P179" s="200"/>
      <c r="Q179" s="200"/>
      <c r="R179" s="81"/>
      <c r="U179" s="199">
        <v>0.05</v>
      </c>
    </row>
    <row r="180" spans="1:21" s="199" customFormat="1">
      <c r="A180" s="51"/>
      <c r="B180" s="84"/>
      <c r="C180" s="204"/>
      <c r="D180" s="218" t="s">
        <v>446</v>
      </c>
      <c r="E180" s="202">
        <v>5</v>
      </c>
      <c r="F180" s="54" t="s">
        <v>49</v>
      </c>
      <c r="G180" s="50"/>
      <c r="H180" s="50"/>
      <c r="I180" s="50">
        <v>0.05</v>
      </c>
      <c r="J180" s="200"/>
      <c r="K180" s="55"/>
      <c r="L180" s="56" t="s">
        <v>369</v>
      </c>
      <c r="M180" s="57">
        <v>1</v>
      </c>
      <c r="N180" s="58" t="s">
        <v>12</v>
      </c>
      <c r="O180" s="200"/>
      <c r="P180" s="200"/>
      <c r="Q180" s="200"/>
      <c r="R180" s="81"/>
      <c r="S180" s="199">
        <v>0.01</v>
      </c>
    </row>
    <row r="181" spans="1:21" s="199" customFormat="1">
      <c r="A181" s="51"/>
      <c r="B181" s="84"/>
      <c r="C181" s="204"/>
      <c r="D181" s="218" t="s">
        <v>369</v>
      </c>
      <c r="E181" s="202">
        <v>1</v>
      </c>
      <c r="F181" s="54" t="s">
        <v>49</v>
      </c>
      <c r="G181" s="50">
        <v>0.01</v>
      </c>
      <c r="H181" s="50"/>
      <c r="I181" s="50"/>
      <c r="J181" s="200"/>
      <c r="K181" s="55"/>
      <c r="L181" s="56" t="s">
        <v>450</v>
      </c>
      <c r="M181" s="57">
        <v>10</v>
      </c>
      <c r="N181" s="58" t="s">
        <v>12</v>
      </c>
      <c r="O181" s="200"/>
      <c r="P181" s="200"/>
      <c r="Q181" s="200"/>
      <c r="R181" s="81"/>
      <c r="S181" s="199">
        <v>0.12</v>
      </c>
    </row>
    <row r="182" spans="1:21" s="199" customFormat="1" ht="17.25" thickBot="1">
      <c r="A182" s="51"/>
      <c r="B182" s="84"/>
      <c r="C182" s="204"/>
      <c r="D182" s="218" t="s">
        <v>450</v>
      </c>
      <c r="E182" s="202">
        <v>10</v>
      </c>
      <c r="F182" s="54" t="s">
        <v>49</v>
      </c>
      <c r="G182" s="50">
        <v>0.12</v>
      </c>
      <c r="H182" s="50"/>
      <c r="I182" s="50"/>
      <c r="J182" s="200"/>
      <c r="K182" s="55"/>
      <c r="L182" s="56"/>
      <c r="M182" s="57"/>
      <c r="N182" s="58"/>
      <c r="O182" s="200"/>
      <c r="P182" s="200"/>
      <c r="Q182" s="200"/>
      <c r="R182" s="81"/>
    </row>
    <row r="183" spans="1:21">
      <c r="A183" s="51"/>
      <c r="B183" s="84"/>
      <c r="C183" s="86" t="s">
        <v>227</v>
      </c>
      <c r="D183" s="218" t="s">
        <v>336</v>
      </c>
      <c r="E183" s="27">
        <v>80</v>
      </c>
      <c r="F183" s="54" t="s">
        <v>49</v>
      </c>
      <c r="G183" s="50"/>
      <c r="H183" s="50">
        <v>2.29</v>
      </c>
      <c r="I183" s="50"/>
      <c r="K183" s="60" t="s">
        <v>229</v>
      </c>
      <c r="L183" s="56" t="s">
        <v>419</v>
      </c>
      <c r="M183" s="57">
        <v>65</v>
      </c>
      <c r="N183" s="87" t="s">
        <v>408</v>
      </c>
      <c r="O183" s="45" t="s">
        <v>414</v>
      </c>
      <c r="P183" s="46" t="s">
        <v>415</v>
      </c>
      <c r="Q183" s="46">
        <v>20</v>
      </c>
      <c r="R183" s="48" t="s">
        <v>12</v>
      </c>
      <c r="T183">
        <v>2.16</v>
      </c>
      <c r="U183">
        <v>0.2</v>
      </c>
    </row>
    <row r="184" spans="1:21">
      <c r="A184" s="51"/>
      <c r="B184" s="84"/>
      <c r="C184" s="85"/>
      <c r="D184" s="218" t="s">
        <v>327</v>
      </c>
      <c r="E184" s="27">
        <v>35</v>
      </c>
      <c r="F184" s="54" t="s">
        <v>49</v>
      </c>
      <c r="G184" s="50">
        <v>0.64</v>
      </c>
      <c r="H184" s="50"/>
      <c r="I184" s="50"/>
      <c r="K184" s="55"/>
      <c r="L184" s="56" t="s">
        <v>230</v>
      </c>
      <c r="M184" s="57">
        <v>5</v>
      </c>
      <c r="N184" s="87" t="s">
        <v>12</v>
      </c>
      <c r="O184" s="55"/>
      <c r="P184" s="56" t="s">
        <v>416</v>
      </c>
      <c r="Q184" s="56">
        <v>20</v>
      </c>
      <c r="R184" s="58" t="s">
        <v>12</v>
      </c>
      <c r="S184">
        <v>0.36</v>
      </c>
      <c r="U184">
        <v>0.05</v>
      </c>
    </row>
    <row r="185" spans="1:21">
      <c r="A185" s="51"/>
      <c r="B185" s="84"/>
      <c r="C185" s="85"/>
      <c r="D185" s="21" t="s">
        <v>195</v>
      </c>
      <c r="E185" s="27"/>
      <c r="F185" s="54"/>
      <c r="G185" s="50"/>
      <c r="H185" s="50"/>
      <c r="I185" s="50"/>
      <c r="K185" s="55"/>
      <c r="L185" s="56" t="s">
        <v>231</v>
      </c>
      <c r="M185" s="57">
        <v>5</v>
      </c>
      <c r="N185" s="87" t="s">
        <v>12</v>
      </c>
      <c r="O185" s="55"/>
      <c r="P185" s="56" t="s">
        <v>417</v>
      </c>
      <c r="Q185" s="56">
        <v>20</v>
      </c>
      <c r="R185" s="58" t="s">
        <v>12</v>
      </c>
      <c r="S185">
        <v>0.24</v>
      </c>
      <c r="U185">
        <v>0.05</v>
      </c>
    </row>
    <row r="186" spans="1:21">
      <c r="A186" s="51"/>
      <c r="B186" s="84"/>
      <c r="C186" s="85"/>
      <c r="D186" s="21"/>
      <c r="E186" s="27"/>
      <c r="F186" s="54"/>
      <c r="G186" s="50"/>
      <c r="H186" s="50"/>
      <c r="I186" s="50"/>
      <c r="K186" s="55"/>
      <c r="L186" s="56" t="s">
        <v>195</v>
      </c>
      <c r="M186" s="57"/>
      <c r="N186" s="87" t="s">
        <v>12</v>
      </c>
      <c r="O186" s="55"/>
      <c r="P186" s="56" t="s">
        <v>418</v>
      </c>
      <c r="Q186" s="56">
        <v>10</v>
      </c>
      <c r="R186" s="58" t="s">
        <v>12</v>
      </c>
      <c r="U186">
        <v>0.1</v>
      </c>
    </row>
    <row r="187" spans="1:21" ht="17.25" thickBot="1">
      <c r="A187" s="51"/>
      <c r="B187" s="84"/>
      <c r="C187" s="85"/>
      <c r="D187" s="21"/>
      <c r="E187" s="27"/>
      <c r="F187" s="54"/>
      <c r="G187" s="50"/>
      <c r="H187" s="50"/>
      <c r="I187" s="50"/>
      <c r="K187" s="55"/>
      <c r="L187" s="56"/>
      <c r="M187" s="57"/>
      <c r="N187" s="87"/>
      <c r="O187" s="67"/>
      <c r="P187" s="68" t="s">
        <v>426</v>
      </c>
      <c r="Q187" s="68">
        <v>5</v>
      </c>
      <c r="R187" s="69" t="s">
        <v>12</v>
      </c>
      <c r="U187">
        <v>0.05</v>
      </c>
    </row>
    <row r="188" spans="1:21">
      <c r="A188" s="51"/>
      <c r="B188" s="84"/>
      <c r="C188" s="86"/>
      <c r="D188" s="21"/>
      <c r="E188" s="27"/>
      <c r="F188" s="54"/>
      <c r="G188" s="50"/>
      <c r="H188" s="50"/>
      <c r="I188" s="50"/>
      <c r="K188" s="60"/>
      <c r="L188" s="56"/>
      <c r="M188" s="57"/>
      <c r="N188" s="58"/>
    </row>
    <row r="189" spans="1:21">
      <c r="A189" s="51"/>
      <c r="B189" s="84"/>
      <c r="C189" s="85"/>
      <c r="D189" s="21"/>
      <c r="E189" s="27"/>
      <c r="F189" s="54"/>
      <c r="G189" s="50"/>
      <c r="H189" s="50"/>
      <c r="I189" s="50"/>
      <c r="K189" s="55"/>
      <c r="L189" s="56"/>
      <c r="M189" s="57"/>
      <c r="N189" s="58"/>
    </row>
    <row r="190" spans="1:21">
      <c r="A190" s="51"/>
      <c r="B190" s="84"/>
      <c r="C190" s="86" t="s">
        <v>17</v>
      </c>
      <c r="D190" s="21" t="s">
        <v>17</v>
      </c>
      <c r="E190" s="27">
        <v>70</v>
      </c>
      <c r="F190" s="54" t="s">
        <v>12</v>
      </c>
      <c r="G190" s="50"/>
      <c r="H190" s="50"/>
      <c r="I190" s="50">
        <v>0.7</v>
      </c>
      <c r="K190" s="60" t="s">
        <v>17</v>
      </c>
      <c r="L190" s="56" t="s">
        <v>17</v>
      </c>
      <c r="M190" s="57">
        <v>70</v>
      </c>
      <c r="N190" s="58" t="s">
        <v>12</v>
      </c>
      <c r="U190">
        <v>0.7</v>
      </c>
    </row>
    <row r="191" spans="1:21">
      <c r="A191" s="51"/>
      <c r="B191" s="84"/>
      <c r="C191" s="85"/>
      <c r="D191" s="21" t="s">
        <v>30</v>
      </c>
      <c r="E191" s="27">
        <v>1</v>
      </c>
      <c r="F191" s="54" t="s">
        <v>12</v>
      </c>
      <c r="G191" s="50"/>
      <c r="H191" s="50"/>
      <c r="I191" s="50">
        <v>0</v>
      </c>
      <c r="K191" s="55"/>
      <c r="L191" s="56" t="s">
        <v>30</v>
      </c>
      <c r="M191" s="57">
        <v>1</v>
      </c>
      <c r="N191" s="58" t="s">
        <v>12</v>
      </c>
      <c r="U191">
        <v>0.01</v>
      </c>
    </row>
    <row r="192" spans="1:21">
      <c r="A192" s="51"/>
      <c r="B192" s="84"/>
      <c r="C192" s="86" t="s">
        <v>228</v>
      </c>
      <c r="D192" s="218" t="s">
        <v>356</v>
      </c>
      <c r="E192" s="27">
        <v>20</v>
      </c>
      <c r="F192" s="54" t="s">
        <v>49</v>
      </c>
      <c r="G192" s="50"/>
      <c r="H192" s="50"/>
      <c r="I192" s="50">
        <v>0.2</v>
      </c>
      <c r="K192" s="60" t="s">
        <v>482</v>
      </c>
      <c r="L192" s="56" t="s">
        <v>356</v>
      </c>
      <c r="M192" s="57">
        <v>20</v>
      </c>
      <c r="N192" s="58" t="s">
        <v>49</v>
      </c>
      <c r="U192">
        <v>0.2</v>
      </c>
    </row>
    <row r="193" spans="1:21">
      <c r="A193" s="51"/>
      <c r="B193" s="84"/>
      <c r="C193" s="85"/>
      <c r="D193" s="218" t="s">
        <v>385</v>
      </c>
      <c r="E193" s="27">
        <v>5</v>
      </c>
      <c r="F193" s="54" t="s">
        <v>49</v>
      </c>
      <c r="G193" s="50">
        <v>0.25</v>
      </c>
      <c r="H193" s="50"/>
      <c r="I193" s="50"/>
      <c r="K193" s="55"/>
      <c r="L193" s="56" t="s">
        <v>385</v>
      </c>
      <c r="M193" s="57">
        <v>5</v>
      </c>
      <c r="N193" s="58" t="s">
        <v>49</v>
      </c>
      <c r="S193">
        <v>0.25</v>
      </c>
    </row>
    <row r="194" spans="1:21">
      <c r="A194" s="51"/>
      <c r="B194" s="84"/>
      <c r="C194" s="85"/>
      <c r="D194" s="218" t="s">
        <v>328</v>
      </c>
      <c r="E194" s="27"/>
      <c r="F194" s="54" t="s">
        <v>49</v>
      </c>
      <c r="G194" s="50"/>
      <c r="H194" s="50"/>
      <c r="I194" s="50"/>
      <c r="K194" s="55"/>
      <c r="L194" s="56"/>
      <c r="M194" s="57"/>
      <c r="N194" s="58"/>
    </row>
    <row r="195" spans="1:21" ht="17.25" thickBot="1">
      <c r="A195" s="71"/>
      <c r="B195" s="88"/>
      <c r="C195" s="89" t="s">
        <v>85</v>
      </c>
      <c r="D195" s="74" t="s">
        <v>85</v>
      </c>
      <c r="E195" s="90">
        <v>1</v>
      </c>
      <c r="F195" s="91" t="s">
        <v>54</v>
      </c>
      <c r="G195" s="50"/>
      <c r="H195" s="50"/>
      <c r="I195" s="50"/>
      <c r="K195" s="77" t="s">
        <v>85</v>
      </c>
      <c r="L195" s="68" t="s">
        <v>85</v>
      </c>
      <c r="M195" s="78">
        <v>1</v>
      </c>
      <c r="N195" s="69" t="s">
        <v>54</v>
      </c>
      <c r="S195" s="156">
        <f>SUM(S175:S194)</f>
        <v>5.2200000000000006</v>
      </c>
      <c r="T195" s="156">
        <f t="shared" ref="T195:U195" si="3">SUM(T175:T194)</f>
        <v>2.3400000000000003</v>
      </c>
      <c r="U195" s="156">
        <f t="shared" si="3"/>
        <v>1.51</v>
      </c>
    </row>
    <row r="196" spans="1:21" s="1" customFormat="1" ht="17.25" thickBot="1">
      <c r="A196" s="111"/>
      <c r="B196" s="92"/>
      <c r="C196" s="80"/>
      <c r="D196" s="80"/>
      <c r="E196" s="92"/>
      <c r="F196" s="92"/>
      <c r="G196" s="92"/>
      <c r="H196" s="92"/>
      <c r="I196" s="92"/>
      <c r="J196" s="80"/>
      <c r="K196" s="80"/>
      <c r="L196" s="80"/>
      <c r="M196" s="92"/>
      <c r="N196" s="92"/>
      <c r="O196" s="80"/>
      <c r="P196" s="80"/>
      <c r="Q196" s="80"/>
      <c r="R196" s="92"/>
    </row>
    <row r="197" spans="1:21">
      <c r="A197" s="39">
        <v>44120</v>
      </c>
      <c r="B197" s="112" t="s">
        <v>41</v>
      </c>
      <c r="C197" s="83" t="s">
        <v>233</v>
      </c>
      <c r="D197" s="42" t="s">
        <v>42</v>
      </c>
      <c r="E197" s="43">
        <v>65</v>
      </c>
      <c r="F197" s="44" t="s">
        <v>49</v>
      </c>
      <c r="G197" s="50">
        <v>3.25</v>
      </c>
      <c r="H197" s="50"/>
      <c r="I197" s="50"/>
      <c r="K197" s="45" t="s">
        <v>51</v>
      </c>
      <c r="L197" s="46" t="s">
        <v>42</v>
      </c>
      <c r="M197" s="47">
        <v>65</v>
      </c>
      <c r="N197" s="48" t="s">
        <v>49</v>
      </c>
      <c r="S197">
        <v>3.25</v>
      </c>
    </row>
    <row r="198" spans="1:21">
      <c r="A198" s="51"/>
      <c r="B198" s="84"/>
      <c r="C198" s="85"/>
      <c r="D198" s="213" t="s">
        <v>200</v>
      </c>
      <c r="E198" s="27">
        <v>15</v>
      </c>
      <c r="F198" s="54" t="s">
        <v>49</v>
      </c>
      <c r="G198" s="50">
        <v>0.75</v>
      </c>
      <c r="H198" s="50"/>
      <c r="I198" s="50"/>
      <c r="K198" s="55"/>
      <c r="L198" s="56" t="s">
        <v>52</v>
      </c>
      <c r="M198" s="57">
        <v>15</v>
      </c>
      <c r="N198" s="58" t="s">
        <v>49</v>
      </c>
      <c r="S198">
        <v>0.75</v>
      </c>
    </row>
    <row r="199" spans="1:21">
      <c r="A199" s="51"/>
      <c r="B199" s="84"/>
      <c r="C199" s="86" t="s">
        <v>234</v>
      </c>
      <c r="D199" s="218" t="s">
        <v>371</v>
      </c>
      <c r="E199" s="27">
        <v>70</v>
      </c>
      <c r="F199" s="54" t="s">
        <v>49</v>
      </c>
      <c r="G199" s="50"/>
      <c r="H199" s="50">
        <v>2</v>
      </c>
      <c r="I199" s="50"/>
      <c r="K199" s="60" t="s">
        <v>235</v>
      </c>
      <c r="L199" s="56" t="s">
        <v>46</v>
      </c>
      <c r="M199" s="57">
        <v>55</v>
      </c>
      <c r="N199" s="58" t="s">
        <v>12</v>
      </c>
      <c r="T199">
        <v>1</v>
      </c>
    </row>
    <row r="200" spans="1:21">
      <c r="A200" s="51"/>
      <c r="B200" s="84"/>
      <c r="C200" s="85"/>
      <c r="D200" s="218" t="s">
        <v>331</v>
      </c>
      <c r="E200" s="27">
        <v>10</v>
      </c>
      <c r="F200" s="54" t="s">
        <v>49</v>
      </c>
      <c r="G200" s="50"/>
      <c r="H200" s="50"/>
      <c r="I200" s="50">
        <v>0.1</v>
      </c>
      <c r="K200" s="55"/>
      <c r="L200" s="56" t="s">
        <v>47</v>
      </c>
      <c r="M200" s="57">
        <v>15</v>
      </c>
      <c r="N200" s="58" t="s">
        <v>12</v>
      </c>
      <c r="U200">
        <v>0.15</v>
      </c>
    </row>
    <row r="201" spans="1:21">
      <c r="A201" s="51"/>
      <c r="B201" s="84"/>
      <c r="C201" s="85"/>
      <c r="D201" s="21" t="s">
        <v>190</v>
      </c>
      <c r="E201" s="27"/>
      <c r="F201" s="54" t="s">
        <v>49</v>
      </c>
      <c r="G201" s="50"/>
      <c r="H201" s="50"/>
      <c r="I201" s="50">
        <v>0</v>
      </c>
      <c r="K201" s="55"/>
      <c r="L201" s="56" t="s">
        <v>15</v>
      </c>
      <c r="M201" s="57">
        <v>5</v>
      </c>
      <c r="N201" s="58" t="s">
        <v>12</v>
      </c>
      <c r="U201">
        <v>0.05</v>
      </c>
    </row>
    <row r="202" spans="1:21">
      <c r="A202" s="51"/>
      <c r="B202" s="84"/>
      <c r="C202" s="85"/>
      <c r="D202" s="212" t="s">
        <v>18</v>
      </c>
      <c r="E202" s="138"/>
      <c r="F202" s="139" t="s">
        <v>49</v>
      </c>
      <c r="G202" s="50"/>
      <c r="H202" s="50"/>
      <c r="I202" s="50">
        <v>0</v>
      </c>
      <c r="K202" s="55"/>
      <c r="L202" s="61" t="s">
        <v>48</v>
      </c>
      <c r="M202" s="62">
        <v>5</v>
      </c>
      <c r="N202" s="63" t="s">
        <v>12</v>
      </c>
      <c r="U202">
        <v>0.05</v>
      </c>
    </row>
    <row r="203" spans="1:21">
      <c r="A203" s="51"/>
      <c r="B203" s="84"/>
      <c r="C203" s="85"/>
      <c r="D203" s="218" t="s">
        <v>372</v>
      </c>
      <c r="E203" s="27"/>
      <c r="F203" s="54" t="s">
        <v>49</v>
      </c>
      <c r="G203" s="50"/>
      <c r="H203" s="50"/>
      <c r="I203" s="50"/>
      <c r="K203" s="55"/>
      <c r="L203" s="56"/>
      <c r="M203" s="57"/>
      <c r="N203" s="58"/>
    </row>
    <row r="204" spans="1:21" ht="17.25" thickBot="1">
      <c r="A204" s="51"/>
      <c r="B204" s="84"/>
      <c r="C204" s="85"/>
      <c r="D204" s="218" t="s">
        <v>373</v>
      </c>
      <c r="E204" s="27"/>
      <c r="F204" s="54" t="s">
        <v>49</v>
      </c>
      <c r="G204" s="50"/>
      <c r="H204" s="50"/>
      <c r="I204" s="50"/>
      <c r="K204" s="55"/>
      <c r="L204" s="56"/>
      <c r="M204" s="57"/>
      <c r="N204" s="58"/>
    </row>
    <row r="205" spans="1:21" ht="33">
      <c r="A205" s="51"/>
      <c r="B205" s="84"/>
      <c r="C205" s="86" t="s">
        <v>208</v>
      </c>
      <c r="D205" s="218" t="s">
        <v>471</v>
      </c>
      <c r="E205" s="27">
        <v>55</v>
      </c>
      <c r="F205" s="54" t="s">
        <v>12</v>
      </c>
      <c r="G205" s="50"/>
      <c r="H205" s="50">
        <v>0.79</v>
      </c>
      <c r="I205" s="50"/>
      <c r="K205" s="60" t="s">
        <v>208</v>
      </c>
      <c r="L205" s="56" t="s">
        <v>471</v>
      </c>
      <c r="M205" s="57">
        <v>55</v>
      </c>
      <c r="N205" s="87" t="s">
        <v>12</v>
      </c>
      <c r="O205" s="45" t="s">
        <v>472</v>
      </c>
      <c r="P205" s="113" t="s">
        <v>473</v>
      </c>
      <c r="Q205" s="113">
        <v>40</v>
      </c>
      <c r="R205" s="114" t="s">
        <v>12</v>
      </c>
      <c r="S205">
        <v>0.47</v>
      </c>
      <c r="T205">
        <v>0.78</v>
      </c>
    </row>
    <row r="206" spans="1:21">
      <c r="A206" s="51"/>
      <c r="B206" s="84"/>
      <c r="C206" s="85"/>
      <c r="D206" s="21" t="s">
        <v>264</v>
      </c>
      <c r="E206" s="27">
        <v>10</v>
      </c>
      <c r="F206" s="54" t="s">
        <v>12</v>
      </c>
      <c r="G206" s="50"/>
      <c r="H206" s="50"/>
      <c r="I206" s="50">
        <v>0.1</v>
      </c>
      <c r="K206" s="55"/>
      <c r="L206" s="56" t="s">
        <v>264</v>
      </c>
      <c r="M206" s="57">
        <v>10</v>
      </c>
      <c r="N206" s="87" t="s">
        <v>12</v>
      </c>
      <c r="O206" s="55"/>
      <c r="P206" s="56" t="s">
        <v>474</v>
      </c>
      <c r="Q206" s="56">
        <v>15</v>
      </c>
      <c r="R206" s="58" t="s">
        <v>12</v>
      </c>
      <c r="T206">
        <v>0.27</v>
      </c>
      <c r="U206">
        <v>0.1</v>
      </c>
    </row>
    <row r="207" spans="1:21">
      <c r="A207" s="51"/>
      <c r="B207" s="84"/>
      <c r="C207" s="85"/>
      <c r="D207" s="220" t="s">
        <v>15</v>
      </c>
      <c r="E207" s="138">
        <v>5</v>
      </c>
      <c r="F207" s="139" t="s">
        <v>12</v>
      </c>
      <c r="G207" s="50"/>
      <c r="H207" s="50"/>
      <c r="I207" s="50">
        <v>0.05</v>
      </c>
      <c r="K207" s="55"/>
      <c r="L207" s="56" t="s">
        <v>15</v>
      </c>
      <c r="M207" s="57">
        <v>5</v>
      </c>
      <c r="N207" s="87" t="s">
        <v>12</v>
      </c>
      <c r="O207" s="55"/>
      <c r="P207" s="56" t="s">
        <v>316</v>
      </c>
      <c r="Q207" s="56">
        <v>5</v>
      </c>
      <c r="R207" s="58" t="s">
        <v>12</v>
      </c>
      <c r="U207">
        <v>0.1</v>
      </c>
    </row>
    <row r="208" spans="1:21">
      <c r="A208" s="51"/>
      <c r="B208" s="84"/>
      <c r="C208" s="85"/>
      <c r="D208" s="220" t="s">
        <v>475</v>
      </c>
      <c r="E208" s="138">
        <v>2</v>
      </c>
      <c r="F208" s="139" t="s">
        <v>12</v>
      </c>
      <c r="G208" s="50"/>
      <c r="H208" s="50"/>
      <c r="I208" s="50">
        <v>0.02</v>
      </c>
      <c r="K208" s="55"/>
      <c r="L208" s="56" t="s">
        <v>475</v>
      </c>
      <c r="M208" s="57">
        <v>2</v>
      </c>
      <c r="N208" s="87" t="s">
        <v>12</v>
      </c>
      <c r="O208" s="55"/>
      <c r="P208" s="56" t="s">
        <v>218</v>
      </c>
      <c r="Q208" s="56">
        <v>1</v>
      </c>
      <c r="R208" s="58" t="s">
        <v>12</v>
      </c>
      <c r="U208">
        <v>0.03</v>
      </c>
    </row>
    <row r="209" spans="1:21" ht="17.25" thickBot="1">
      <c r="A209" s="51"/>
      <c r="B209" s="84"/>
      <c r="C209" s="85"/>
      <c r="D209" s="218" t="s">
        <v>353</v>
      </c>
      <c r="E209" s="27">
        <v>2</v>
      </c>
      <c r="F209" s="54" t="s">
        <v>12</v>
      </c>
      <c r="G209" s="50"/>
      <c r="H209" s="50"/>
      <c r="I209" s="50">
        <v>0.02</v>
      </c>
      <c r="K209" s="55"/>
      <c r="L209" s="56" t="s">
        <v>353</v>
      </c>
      <c r="M209" s="57">
        <v>2</v>
      </c>
      <c r="N209" s="87" t="s">
        <v>12</v>
      </c>
      <c r="O209" s="67"/>
      <c r="P209" s="68" t="s">
        <v>36</v>
      </c>
      <c r="Q209" s="68">
        <v>0.5</v>
      </c>
      <c r="R209" s="69" t="s">
        <v>12</v>
      </c>
      <c r="U209">
        <v>2.5000000000000001E-2</v>
      </c>
    </row>
    <row r="210" spans="1:21">
      <c r="A210" s="51"/>
      <c r="B210" s="84"/>
      <c r="C210" s="85"/>
      <c r="D210" s="21"/>
      <c r="E210" s="27"/>
      <c r="F210" s="54"/>
      <c r="G210" s="50"/>
      <c r="H210" s="50"/>
      <c r="I210" s="50"/>
      <c r="K210" s="55"/>
      <c r="L210" s="56"/>
      <c r="M210" s="57"/>
      <c r="N210" s="58"/>
    </row>
    <row r="211" spans="1:21">
      <c r="A211" s="51"/>
      <c r="B211" s="84"/>
      <c r="C211" s="86" t="s">
        <v>17</v>
      </c>
      <c r="D211" s="21" t="s">
        <v>17</v>
      </c>
      <c r="E211" s="27">
        <v>70</v>
      </c>
      <c r="F211" s="54" t="s">
        <v>12</v>
      </c>
      <c r="G211" s="50"/>
      <c r="H211" s="50"/>
      <c r="I211" s="50">
        <v>0.7</v>
      </c>
      <c r="K211" s="60" t="s">
        <v>17</v>
      </c>
      <c r="L211" s="56" t="s">
        <v>17</v>
      </c>
      <c r="M211" s="57">
        <v>70</v>
      </c>
      <c r="N211" s="58" t="s">
        <v>12</v>
      </c>
      <c r="U211">
        <v>0.7</v>
      </c>
    </row>
    <row r="212" spans="1:21">
      <c r="A212" s="51"/>
      <c r="B212" s="84"/>
      <c r="C212" s="85"/>
      <c r="D212" s="210" t="s">
        <v>209</v>
      </c>
      <c r="E212" s="27"/>
      <c r="F212" s="54" t="s">
        <v>12</v>
      </c>
      <c r="G212" s="50"/>
      <c r="H212" s="50"/>
      <c r="I212" s="50">
        <v>0</v>
      </c>
      <c r="K212" s="55"/>
      <c r="L212" s="56" t="s">
        <v>236</v>
      </c>
      <c r="M212" s="57"/>
      <c r="N212" s="58"/>
    </row>
    <row r="213" spans="1:21">
      <c r="A213" s="51"/>
      <c r="B213" s="84"/>
      <c r="C213" s="86" t="s">
        <v>210</v>
      </c>
      <c r="D213" s="218" t="s">
        <v>334</v>
      </c>
      <c r="E213" s="27">
        <v>10</v>
      </c>
      <c r="F213" s="54" t="s">
        <v>12</v>
      </c>
      <c r="G213" s="50">
        <v>0.18</v>
      </c>
      <c r="H213" s="50"/>
      <c r="I213" s="50"/>
      <c r="K213" s="60" t="s">
        <v>210</v>
      </c>
      <c r="L213" s="56" t="s">
        <v>334</v>
      </c>
      <c r="M213" s="57">
        <v>10</v>
      </c>
      <c r="N213" s="58" t="s">
        <v>12</v>
      </c>
      <c r="S213">
        <v>0.18</v>
      </c>
    </row>
    <row r="214" spans="1:21">
      <c r="A214" s="51"/>
      <c r="B214" s="84"/>
      <c r="C214" s="85"/>
      <c r="D214" s="212" t="s">
        <v>211</v>
      </c>
      <c r="E214" s="138">
        <v>5</v>
      </c>
      <c r="F214" s="139" t="s">
        <v>12</v>
      </c>
      <c r="G214" s="50">
        <v>0.33</v>
      </c>
      <c r="H214" s="50"/>
      <c r="I214" s="50"/>
      <c r="K214" s="55"/>
      <c r="L214" s="56" t="s">
        <v>211</v>
      </c>
      <c r="M214" s="57">
        <v>5</v>
      </c>
      <c r="N214" s="58" t="s">
        <v>12</v>
      </c>
      <c r="S214">
        <v>0.33</v>
      </c>
    </row>
    <row r="215" spans="1:21">
      <c r="A215" s="51"/>
      <c r="B215" s="84"/>
      <c r="C215" s="85"/>
      <c r="D215" s="220" t="s">
        <v>485</v>
      </c>
      <c r="E215" s="138">
        <v>5</v>
      </c>
      <c r="F215" s="139" t="s">
        <v>12</v>
      </c>
      <c r="G215" s="50">
        <v>0.2</v>
      </c>
      <c r="H215" s="50"/>
      <c r="I215" s="50"/>
      <c r="K215" s="55"/>
      <c r="L215" s="56" t="s">
        <v>485</v>
      </c>
      <c r="M215" s="57">
        <v>5</v>
      </c>
      <c r="N215" s="58" t="s">
        <v>12</v>
      </c>
      <c r="S215">
        <v>0.2</v>
      </c>
    </row>
    <row r="216" spans="1:21" s="216" customFormat="1">
      <c r="A216" s="51"/>
      <c r="B216" s="84"/>
      <c r="C216" s="207"/>
      <c r="D216" s="207" t="s">
        <v>212</v>
      </c>
      <c r="E216" s="315">
        <v>5</v>
      </c>
      <c r="F216" s="316" t="s">
        <v>12</v>
      </c>
      <c r="G216" s="50">
        <v>0.2</v>
      </c>
      <c r="H216" s="50"/>
      <c r="I216" s="50"/>
      <c r="J216" s="217"/>
      <c r="K216" s="186"/>
      <c r="L216" s="147" t="s">
        <v>212</v>
      </c>
      <c r="M216" s="151">
        <v>5</v>
      </c>
      <c r="N216" s="187" t="s">
        <v>12</v>
      </c>
      <c r="O216" s="217"/>
      <c r="P216" s="217"/>
      <c r="Q216" s="217"/>
      <c r="R216" s="81"/>
      <c r="S216" s="216">
        <v>0.2</v>
      </c>
    </row>
    <row r="217" spans="1:21" s="216" customFormat="1">
      <c r="A217" s="51"/>
      <c r="B217" s="84"/>
      <c r="C217" s="207"/>
      <c r="D217" s="207" t="s">
        <v>213</v>
      </c>
      <c r="E217" s="315"/>
      <c r="F217" s="316"/>
      <c r="G217" s="50"/>
      <c r="H217" s="50"/>
      <c r="I217" s="50"/>
      <c r="J217" s="217"/>
      <c r="K217" s="186"/>
      <c r="L217" s="147" t="s">
        <v>213</v>
      </c>
      <c r="M217" s="151"/>
      <c r="N217" s="187"/>
      <c r="O217" s="217"/>
      <c r="P217" s="217"/>
      <c r="Q217" s="217"/>
      <c r="R217" s="81"/>
    </row>
    <row r="218" spans="1:21" ht="17.25" thickBot="1">
      <c r="A218" s="71"/>
      <c r="B218" s="88"/>
      <c r="C218" s="89" t="s">
        <v>56</v>
      </c>
      <c r="D218" s="74" t="s">
        <v>56</v>
      </c>
      <c r="E218" s="90">
        <v>1</v>
      </c>
      <c r="F218" s="91" t="s">
        <v>54</v>
      </c>
      <c r="G218" s="50"/>
      <c r="H218" s="50"/>
      <c r="I218" s="50"/>
      <c r="K218" s="77" t="s">
        <v>56</v>
      </c>
      <c r="L218" s="68" t="s">
        <v>56</v>
      </c>
      <c r="M218" s="78">
        <v>1</v>
      </c>
      <c r="N218" s="69" t="s">
        <v>54</v>
      </c>
      <c r="S218" s="156">
        <f>SUM(S197:S216)</f>
        <v>5.38</v>
      </c>
      <c r="T218" s="156">
        <f t="shared" ref="T218" si="4">SUM(T197:T215)</f>
        <v>2.0499999999999998</v>
      </c>
      <c r="U218" s="156">
        <f>SUM(U197:U215)</f>
        <v>1.2050000000000001</v>
      </c>
    </row>
    <row r="219" spans="1:21" s="1" customFormat="1" ht="17.25" thickBot="1">
      <c r="A219" s="111"/>
      <c r="B219" s="92"/>
      <c r="C219" s="80"/>
      <c r="D219" s="80"/>
      <c r="E219" s="92"/>
      <c r="F219" s="92"/>
      <c r="G219" s="92"/>
      <c r="H219" s="92"/>
      <c r="I219" s="92"/>
      <c r="J219" s="80"/>
      <c r="K219" s="80"/>
      <c r="L219" s="80"/>
      <c r="M219" s="92"/>
      <c r="N219" s="92"/>
      <c r="O219" s="80"/>
      <c r="P219" s="80"/>
      <c r="Q219" s="80"/>
      <c r="R219" s="92"/>
    </row>
    <row r="220" spans="1:21">
      <c r="A220" s="39">
        <v>44123</v>
      </c>
      <c r="B220" s="112" t="s">
        <v>38</v>
      </c>
      <c r="C220" s="83" t="s">
        <v>239</v>
      </c>
      <c r="D220" s="42" t="s">
        <v>374</v>
      </c>
      <c r="E220" s="43">
        <v>100</v>
      </c>
      <c r="F220" s="44" t="s">
        <v>12</v>
      </c>
      <c r="G220" s="50">
        <v>3.3</v>
      </c>
      <c r="H220" s="50"/>
      <c r="I220" s="50"/>
      <c r="K220" s="45" t="s">
        <v>239</v>
      </c>
      <c r="L220" s="46" t="s">
        <v>374</v>
      </c>
      <c r="M220" s="47">
        <v>100</v>
      </c>
      <c r="N220" s="48" t="s">
        <v>12</v>
      </c>
      <c r="S220">
        <v>1.67</v>
      </c>
    </row>
    <row r="221" spans="1:21">
      <c r="A221" s="51"/>
      <c r="B221" s="84"/>
      <c r="C221" s="85"/>
      <c r="D221" s="218" t="s">
        <v>26</v>
      </c>
      <c r="E221" s="27">
        <v>30</v>
      </c>
      <c r="F221" s="54" t="s">
        <v>12</v>
      </c>
      <c r="G221" s="50"/>
      <c r="H221" s="50"/>
      <c r="I221" s="50">
        <v>0.3</v>
      </c>
      <c r="K221" s="55"/>
      <c r="L221" s="56" t="s">
        <v>26</v>
      </c>
      <c r="M221" s="57">
        <v>30</v>
      </c>
      <c r="N221" s="58" t="s">
        <v>12</v>
      </c>
      <c r="U221">
        <v>0.3</v>
      </c>
    </row>
    <row r="222" spans="1:21">
      <c r="A222" s="51"/>
      <c r="B222" s="84"/>
      <c r="C222" s="85"/>
      <c r="D222" s="218" t="s">
        <v>331</v>
      </c>
      <c r="E222" s="146">
        <v>10</v>
      </c>
      <c r="F222" s="54" t="s">
        <v>12</v>
      </c>
      <c r="G222" s="50"/>
      <c r="H222" s="50"/>
      <c r="I222" s="50">
        <v>0.1</v>
      </c>
      <c r="K222" s="55"/>
      <c r="L222" s="56" t="s">
        <v>29</v>
      </c>
      <c r="M222" s="57">
        <v>5</v>
      </c>
      <c r="N222" s="58" t="s">
        <v>12</v>
      </c>
      <c r="U222">
        <v>0.05</v>
      </c>
    </row>
    <row r="223" spans="1:21">
      <c r="A223" s="51"/>
      <c r="B223" s="84"/>
      <c r="C223" s="85"/>
      <c r="D223" s="21" t="s">
        <v>29</v>
      </c>
      <c r="E223" s="146">
        <v>5</v>
      </c>
      <c r="F223" s="54" t="s">
        <v>12</v>
      </c>
      <c r="G223" s="50"/>
      <c r="H223" s="50"/>
      <c r="I223" s="50">
        <v>0.05</v>
      </c>
      <c r="K223" s="55"/>
      <c r="L223" s="56" t="s">
        <v>33</v>
      </c>
      <c r="M223" s="57">
        <v>5</v>
      </c>
      <c r="N223" s="58" t="s">
        <v>12</v>
      </c>
      <c r="U223">
        <v>0.05</v>
      </c>
    </row>
    <row r="224" spans="1:21">
      <c r="A224" s="51"/>
      <c r="B224" s="84"/>
      <c r="C224" s="85"/>
      <c r="D224" s="220" t="s">
        <v>33</v>
      </c>
      <c r="E224" s="138">
        <v>5</v>
      </c>
      <c r="F224" s="139" t="s">
        <v>201</v>
      </c>
      <c r="G224" s="50"/>
      <c r="H224" s="50"/>
      <c r="I224" s="50">
        <v>0.05</v>
      </c>
      <c r="K224" s="55"/>
      <c r="L224" s="56" t="s">
        <v>370</v>
      </c>
      <c r="M224" s="57">
        <v>5</v>
      </c>
      <c r="N224" s="58" t="s">
        <v>12</v>
      </c>
      <c r="S224">
        <v>0.06</v>
      </c>
    </row>
    <row r="225" spans="1:21">
      <c r="A225" s="51"/>
      <c r="B225" s="84"/>
      <c r="C225" s="85"/>
      <c r="D225" s="218" t="s">
        <v>370</v>
      </c>
      <c r="E225" s="146">
        <v>5</v>
      </c>
      <c r="F225" s="54" t="s">
        <v>12</v>
      </c>
      <c r="G225" s="50">
        <v>0.06</v>
      </c>
      <c r="H225" s="50"/>
      <c r="I225" s="50"/>
      <c r="K225" s="55"/>
      <c r="L225" s="56" t="s">
        <v>240</v>
      </c>
      <c r="M225" s="57">
        <v>2</v>
      </c>
      <c r="N225" s="58" t="s">
        <v>12</v>
      </c>
      <c r="U225">
        <v>0.02</v>
      </c>
    </row>
    <row r="226" spans="1:21">
      <c r="A226" s="51"/>
      <c r="B226" s="84"/>
      <c r="C226" s="85"/>
      <c r="D226" s="21" t="s">
        <v>240</v>
      </c>
      <c r="E226" s="146">
        <v>2</v>
      </c>
      <c r="F226" s="54" t="s">
        <v>12</v>
      </c>
      <c r="G226" s="50"/>
      <c r="H226" s="50"/>
      <c r="I226" s="50">
        <v>0.02</v>
      </c>
      <c r="K226" s="55"/>
      <c r="L226" s="56"/>
      <c r="M226" s="57"/>
      <c r="N226" s="58"/>
    </row>
    <row r="227" spans="1:21" ht="17.25" thickBot="1">
      <c r="A227" s="51"/>
      <c r="B227" s="84"/>
      <c r="C227" s="85"/>
      <c r="D227" s="21"/>
      <c r="E227" s="146"/>
      <c r="F227" s="54"/>
      <c r="G227" s="50"/>
      <c r="H227" s="50"/>
      <c r="I227" s="50"/>
      <c r="K227" s="55"/>
      <c r="L227" s="56"/>
      <c r="M227" s="57"/>
      <c r="N227" s="58"/>
    </row>
    <row r="228" spans="1:21">
      <c r="A228" s="51"/>
      <c r="B228" s="84"/>
      <c r="C228" s="86" t="s">
        <v>241</v>
      </c>
      <c r="D228" s="218" t="s">
        <v>341</v>
      </c>
      <c r="E228" s="27">
        <v>70</v>
      </c>
      <c r="F228" s="54" t="s">
        <v>12</v>
      </c>
      <c r="G228" s="50"/>
      <c r="H228" s="50">
        <v>2</v>
      </c>
      <c r="I228" s="50"/>
      <c r="K228" s="60" t="s">
        <v>244</v>
      </c>
      <c r="L228" s="56" t="s">
        <v>245</v>
      </c>
      <c r="M228" s="57">
        <v>40</v>
      </c>
      <c r="N228" s="58" t="s">
        <v>12</v>
      </c>
      <c r="O228" s="45" t="s">
        <v>121</v>
      </c>
      <c r="P228" s="46" t="s">
        <v>114</v>
      </c>
      <c r="Q228" s="46">
        <v>55</v>
      </c>
      <c r="R228" s="48" t="s">
        <v>112</v>
      </c>
      <c r="T228">
        <v>1.85</v>
      </c>
    </row>
    <row r="229" spans="1:21">
      <c r="A229" s="51"/>
      <c r="B229" s="84"/>
      <c r="C229" s="85"/>
      <c r="D229" s="21" t="s">
        <v>28</v>
      </c>
      <c r="E229" s="27">
        <v>30</v>
      </c>
      <c r="F229" s="54" t="s">
        <v>12</v>
      </c>
      <c r="G229" s="50"/>
      <c r="H229" s="50">
        <v>0.43</v>
      </c>
      <c r="I229" s="50"/>
      <c r="K229" s="55"/>
      <c r="L229" s="56" t="s">
        <v>28</v>
      </c>
      <c r="M229" s="57">
        <v>30</v>
      </c>
      <c r="N229" s="58" t="s">
        <v>12</v>
      </c>
      <c r="O229" s="55"/>
      <c r="P229" s="56" t="s">
        <v>116</v>
      </c>
      <c r="Q229" s="56">
        <v>10</v>
      </c>
      <c r="R229" s="58" t="s">
        <v>112</v>
      </c>
      <c r="T229">
        <v>0.43</v>
      </c>
      <c r="U229">
        <v>0.1</v>
      </c>
    </row>
    <row r="230" spans="1:21">
      <c r="A230" s="51"/>
      <c r="B230" s="84"/>
      <c r="C230" s="85"/>
      <c r="D230" s="218" t="s">
        <v>340</v>
      </c>
      <c r="E230" s="27">
        <v>15</v>
      </c>
      <c r="F230" s="54" t="s">
        <v>12</v>
      </c>
      <c r="G230" s="50"/>
      <c r="H230" s="50"/>
      <c r="I230" s="50">
        <v>0.15</v>
      </c>
      <c r="K230" s="55"/>
      <c r="L230" s="61" t="s">
        <v>246</v>
      </c>
      <c r="M230" s="62">
        <v>15</v>
      </c>
      <c r="N230" s="63" t="s">
        <v>12</v>
      </c>
      <c r="O230" s="55"/>
      <c r="P230" s="56" t="s">
        <v>122</v>
      </c>
      <c r="Q230" s="56">
        <v>5</v>
      </c>
      <c r="R230" s="58" t="s">
        <v>112</v>
      </c>
      <c r="U230">
        <v>0.2</v>
      </c>
    </row>
    <row r="231" spans="1:21" ht="17.25" thickBot="1">
      <c r="A231" s="51"/>
      <c r="B231" s="84"/>
      <c r="C231" s="85"/>
      <c r="D231" s="21" t="s">
        <v>25</v>
      </c>
      <c r="E231" s="27"/>
      <c r="F231" s="54" t="s">
        <v>12</v>
      </c>
      <c r="G231" s="50"/>
      <c r="H231" s="50"/>
      <c r="I231" s="50">
        <v>0</v>
      </c>
      <c r="K231" s="55"/>
      <c r="L231" s="56" t="s">
        <v>242</v>
      </c>
      <c r="M231" s="57"/>
      <c r="N231" s="57"/>
      <c r="O231" s="108"/>
      <c r="P231" s="68" t="s">
        <v>123</v>
      </c>
      <c r="Q231" s="68"/>
      <c r="R231" s="69" t="s">
        <v>112</v>
      </c>
    </row>
    <row r="232" spans="1:21">
      <c r="A232" s="51"/>
      <c r="B232" s="84"/>
      <c r="C232" s="85"/>
      <c r="D232" s="21" t="s">
        <v>242</v>
      </c>
      <c r="E232" s="27"/>
      <c r="F232" s="54"/>
      <c r="G232" s="50"/>
      <c r="H232" s="50"/>
      <c r="I232" s="50"/>
      <c r="K232" s="55"/>
      <c r="L232" s="56"/>
      <c r="M232" s="57"/>
      <c r="N232" s="57"/>
    </row>
    <row r="233" spans="1:21">
      <c r="A233" s="51"/>
      <c r="B233" s="84"/>
      <c r="C233" s="85"/>
      <c r="D233" s="21"/>
      <c r="E233" s="27"/>
      <c r="F233" s="54"/>
      <c r="G233" s="50"/>
      <c r="H233" s="50"/>
      <c r="I233" s="50"/>
      <c r="K233" s="55"/>
      <c r="L233" s="56"/>
      <c r="M233" s="57"/>
      <c r="N233" s="58"/>
    </row>
    <row r="234" spans="1:21" s="208" customFormat="1">
      <c r="A234" s="51"/>
      <c r="B234" s="84"/>
      <c r="C234" s="86" t="s">
        <v>243</v>
      </c>
      <c r="D234" s="218" t="s">
        <v>375</v>
      </c>
      <c r="E234" s="211">
        <v>1</v>
      </c>
      <c r="F234" s="54" t="s">
        <v>185</v>
      </c>
      <c r="G234" s="50">
        <v>1.36</v>
      </c>
      <c r="H234" s="50"/>
      <c r="I234" s="50"/>
      <c r="J234" s="209"/>
      <c r="K234" s="60" t="s">
        <v>243</v>
      </c>
      <c r="L234" s="56" t="s">
        <v>375</v>
      </c>
      <c r="M234" s="57">
        <v>1</v>
      </c>
      <c r="N234" s="58" t="s">
        <v>185</v>
      </c>
      <c r="O234" s="209"/>
      <c r="P234" s="209"/>
      <c r="Q234" s="209"/>
      <c r="R234" s="81"/>
      <c r="S234" s="208">
        <v>1.36</v>
      </c>
    </row>
    <row r="235" spans="1:21" s="208" customFormat="1">
      <c r="A235" s="51"/>
      <c r="B235" s="84"/>
      <c r="C235" s="212"/>
      <c r="D235" s="210"/>
      <c r="E235" s="211"/>
      <c r="F235" s="54"/>
      <c r="G235" s="50"/>
      <c r="H235" s="50"/>
      <c r="I235" s="50"/>
      <c r="J235" s="209"/>
      <c r="K235" s="55"/>
      <c r="L235" s="56"/>
      <c r="M235" s="57"/>
      <c r="N235" s="58"/>
      <c r="O235" s="209"/>
      <c r="P235" s="209"/>
      <c r="Q235" s="209"/>
      <c r="R235" s="81"/>
    </row>
    <row r="236" spans="1:21">
      <c r="A236" s="51"/>
      <c r="B236" s="84"/>
      <c r="C236" s="86" t="s">
        <v>17</v>
      </c>
      <c r="D236" s="21" t="s">
        <v>17</v>
      </c>
      <c r="E236" s="27">
        <v>70</v>
      </c>
      <c r="F236" s="54" t="s">
        <v>12</v>
      </c>
      <c r="G236" s="50"/>
      <c r="H236" s="50"/>
      <c r="I236" s="50">
        <v>0.7</v>
      </c>
      <c r="K236" s="60" t="s">
        <v>17</v>
      </c>
      <c r="L236" s="56" t="s">
        <v>17</v>
      </c>
      <c r="M236" s="57">
        <v>70</v>
      </c>
      <c r="N236" s="58" t="s">
        <v>12</v>
      </c>
      <c r="U236">
        <v>0.7</v>
      </c>
    </row>
    <row r="237" spans="1:21">
      <c r="A237" s="51"/>
      <c r="B237" s="84"/>
      <c r="C237" s="85"/>
      <c r="D237" s="21" t="s">
        <v>30</v>
      </c>
      <c r="E237" s="27">
        <v>1</v>
      </c>
      <c r="F237" s="54" t="s">
        <v>49</v>
      </c>
      <c r="G237" s="50"/>
      <c r="H237" s="50"/>
      <c r="I237" s="50">
        <v>0</v>
      </c>
      <c r="K237" s="55"/>
      <c r="L237" s="56" t="s">
        <v>30</v>
      </c>
      <c r="M237" s="57">
        <v>1</v>
      </c>
      <c r="N237" s="58" t="s">
        <v>12</v>
      </c>
    </row>
    <row r="238" spans="1:21">
      <c r="A238" s="51"/>
      <c r="B238" s="84"/>
      <c r="C238" s="86" t="s">
        <v>247</v>
      </c>
      <c r="D238" s="21" t="s">
        <v>240</v>
      </c>
      <c r="E238" s="27">
        <v>1</v>
      </c>
      <c r="F238" s="54" t="s">
        <v>49</v>
      </c>
      <c r="G238" s="50"/>
      <c r="H238" s="50"/>
      <c r="I238" s="50">
        <v>0.01</v>
      </c>
      <c r="K238" s="60" t="s">
        <v>247</v>
      </c>
      <c r="L238" s="56" t="s">
        <v>240</v>
      </c>
      <c r="M238" s="57">
        <v>1</v>
      </c>
      <c r="N238" s="58" t="s">
        <v>12</v>
      </c>
    </row>
    <row r="239" spans="1:21">
      <c r="A239" s="51"/>
      <c r="B239" s="84"/>
      <c r="C239" s="85"/>
      <c r="D239" s="21" t="s">
        <v>18</v>
      </c>
      <c r="E239" s="27">
        <v>1</v>
      </c>
      <c r="F239" s="54" t="s">
        <v>49</v>
      </c>
      <c r="G239" s="50"/>
      <c r="H239" s="50"/>
      <c r="I239" s="50">
        <v>0.01</v>
      </c>
      <c r="K239" s="55"/>
      <c r="L239" s="56" t="s">
        <v>18</v>
      </c>
      <c r="M239" s="57">
        <v>1</v>
      </c>
      <c r="N239" s="58" t="s">
        <v>12</v>
      </c>
      <c r="U239">
        <v>0.01</v>
      </c>
    </row>
    <row r="240" spans="1:21">
      <c r="A240" s="51"/>
      <c r="B240" s="84"/>
      <c r="C240" s="85"/>
      <c r="D240" s="220" t="s">
        <v>372</v>
      </c>
      <c r="E240" s="138"/>
      <c r="F240" s="139" t="s">
        <v>49</v>
      </c>
      <c r="G240" s="50"/>
      <c r="H240" s="50"/>
      <c r="I240" s="50"/>
      <c r="K240" s="55"/>
      <c r="L240" s="56" t="s">
        <v>372</v>
      </c>
      <c r="M240" s="57"/>
      <c r="N240" s="58" t="s">
        <v>12</v>
      </c>
      <c r="U240">
        <v>0.01</v>
      </c>
    </row>
    <row r="241" spans="1:21">
      <c r="A241" s="51"/>
      <c r="B241" s="84"/>
      <c r="C241" s="85"/>
      <c r="D241" s="21"/>
      <c r="E241" s="27"/>
      <c r="F241" s="54"/>
      <c r="G241" s="50"/>
      <c r="H241" s="50"/>
      <c r="I241" s="50"/>
      <c r="K241" s="55"/>
      <c r="L241" s="56"/>
      <c r="M241" s="57"/>
      <c r="N241" s="58"/>
    </row>
    <row r="242" spans="1:21" ht="17.25" thickBot="1">
      <c r="A242" s="71"/>
      <c r="B242" s="88"/>
      <c r="C242" s="89" t="s">
        <v>19</v>
      </c>
      <c r="D242" s="74" t="s">
        <v>19</v>
      </c>
      <c r="E242" s="90">
        <v>1</v>
      </c>
      <c r="F242" s="91" t="s">
        <v>27</v>
      </c>
      <c r="G242" s="50"/>
      <c r="H242" s="50"/>
      <c r="I242" s="50"/>
      <c r="K242" s="77" t="s">
        <v>19</v>
      </c>
      <c r="L242" s="68" t="s">
        <v>19</v>
      </c>
      <c r="M242" s="78">
        <v>1</v>
      </c>
      <c r="N242" s="69" t="s">
        <v>27</v>
      </c>
      <c r="S242" s="156">
        <f t="shared" ref="S242:T242" si="5">SUM(S220:S241)</f>
        <v>3.09</v>
      </c>
      <c r="T242" s="156">
        <f t="shared" si="5"/>
        <v>2.2800000000000002</v>
      </c>
      <c r="U242" s="156">
        <f>SUM(U220:U241)</f>
        <v>1.44</v>
      </c>
    </row>
    <row r="243" spans="1:21" s="1" customFormat="1" ht="17.25" thickBot="1">
      <c r="A243" s="111"/>
      <c r="B243" s="92"/>
      <c r="C243" s="80"/>
      <c r="D243" s="80"/>
      <c r="E243" s="92"/>
      <c r="F243" s="92"/>
      <c r="G243" s="92"/>
      <c r="H243" s="92"/>
      <c r="I243" s="92"/>
      <c r="J243" s="80"/>
      <c r="K243" s="80"/>
      <c r="L243" s="80"/>
      <c r="M243" s="92"/>
      <c r="N243" s="92"/>
      <c r="O243" s="80"/>
      <c r="P243" s="80"/>
      <c r="Q243" s="80"/>
      <c r="R243" s="92"/>
    </row>
    <row r="244" spans="1:21" ht="17.25" thickBot="1">
      <c r="A244" s="148">
        <v>44124</v>
      </c>
      <c r="B244" s="43" t="s">
        <v>37</v>
      </c>
      <c r="C244" s="83" t="s">
        <v>145</v>
      </c>
      <c r="D244" s="42" t="s">
        <v>158</v>
      </c>
      <c r="E244" s="43">
        <v>80</v>
      </c>
      <c r="F244" s="44" t="s">
        <v>12</v>
      </c>
      <c r="G244" s="50">
        <v>4</v>
      </c>
      <c r="H244" s="50"/>
      <c r="I244" s="50"/>
      <c r="K244" s="45" t="s">
        <v>145</v>
      </c>
      <c r="L244" s="46" t="s">
        <v>158</v>
      </c>
      <c r="M244" s="47">
        <v>80</v>
      </c>
      <c r="N244" s="48" t="s">
        <v>12</v>
      </c>
      <c r="S244">
        <v>4</v>
      </c>
    </row>
    <row r="245" spans="1:21">
      <c r="A245" s="149"/>
      <c r="B245" s="146"/>
      <c r="C245" s="86" t="s">
        <v>248</v>
      </c>
      <c r="D245" s="218" t="s">
        <v>329</v>
      </c>
      <c r="E245" s="146">
        <v>70</v>
      </c>
      <c r="F245" s="54" t="s">
        <v>49</v>
      </c>
      <c r="G245" s="50"/>
      <c r="H245" s="50">
        <v>2</v>
      </c>
      <c r="I245" s="50"/>
      <c r="K245" s="60" t="s">
        <v>250</v>
      </c>
      <c r="L245" s="56" t="s">
        <v>251</v>
      </c>
      <c r="M245" s="57">
        <v>50</v>
      </c>
      <c r="N245" s="58" t="s">
        <v>12</v>
      </c>
      <c r="O245" s="41" t="s">
        <v>137</v>
      </c>
      <c r="P245" s="46" t="s">
        <v>138</v>
      </c>
      <c r="Q245" s="46">
        <v>40</v>
      </c>
      <c r="R245" s="48" t="s">
        <v>143</v>
      </c>
      <c r="T245">
        <v>1.44</v>
      </c>
    </row>
    <row r="246" spans="1:21">
      <c r="A246" s="149"/>
      <c r="B246" s="146"/>
      <c r="C246" s="85"/>
      <c r="D246" s="218" t="s">
        <v>14</v>
      </c>
      <c r="E246" s="146">
        <v>15</v>
      </c>
      <c r="F246" s="54" t="s">
        <v>49</v>
      </c>
      <c r="G246" s="50">
        <v>0.17</v>
      </c>
      <c r="H246" s="50"/>
      <c r="I246" s="50"/>
      <c r="K246" s="55"/>
      <c r="L246" s="56" t="s">
        <v>14</v>
      </c>
      <c r="M246" s="57">
        <v>15</v>
      </c>
      <c r="N246" s="58" t="s">
        <v>12</v>
      </c>
      <c r="O246" s="107"/>
      <c r="P246" s="61" t="s">
        <v>139</v>
      </c>
      <c r="Q246" s="61">
        <v>10</v>
      </c>
      <c r="R246" s="63" t="s">
        <v>143</v>
      </c>
      <c r="S246">
        <v>0.17</v>
      </c>
      <c r="U246">
        <v>0.1</v>
      </c>
    </row>
    <row r="247" spans="1:21">
      <c r="A247" s="149"/>
      <c r="B247" s="146"/>
      <c r="C247" s="85"/>
      <c r="D247" s="218" t="s">
        <v>327</v>
      </c>
      <c r="E247" s="146">
        <v>15</v>
      </c>
      <c r="F247" s="54" t="s">
        <v>49</v>
      </c>
      <c r="G247" s="50">
        <v>0.27</v>
      </c>
      <c r="H247" s="50"/>
      <c r="I247" s="50"/>
      <c r="K247" s="55"/>
      <c r="L247" s="56" t="s">
        <v>327</v>
      </c>
      <c r="M247" s="57">
        <v>10</v>
      </c>
      <c r="N247" s="58" t="s">
        <v>12</v>
      </c>
      <c r="O247" s="107"/>
      <c r="P247" s="56" t="s">
        <v>140</v>
      </c>
      <c r="Q247" s="56">
        <v>15</v>
      </c>
      <c r="R247" s="58" t="s">
        <v>143</v>
      </c>
      <c r="S247">
        <v>0.27</v>
      </c>
      <c r="U247">
        <v>0.15</v>
      </c>
    </row>
    <row r="248" spans="1:21" s="208" customFormat="1">
      <c r="A248" s="149"/>
      <c r="B248" s="211"/>
      <c r="C248" s="212"/>
      <c r="D248" s="218" t="s">
        <v>15</v>
      </c>
      <c r="E248" s="211">
        <v>5</v>
      </c>
      <c r="F248" s="54" t="s">
        <v>49</v>
      </c>
      <c r="G248" s="50"/>
      <c r="H248" s="50"/>
      <c r="I248" s="50">
        <v>0.05</v>
      </c>
      <c r="J248" s="209"/>
      <c r="K248" s="55"/>
      <c r="L248" s="56" t="s">
        <v>15</v>
      </c>
      <c r="M248" s="57">
        <v>5</v>
      </c>
      <c r="N248" s="58" t="s">
        <v>12</v>
      </c>
      <c r="O248" s="107"/>
      <c r="P248" s="56" t="s">
        <v>141</v>
      </c>
      <c r="Q248" s="56">
        <v>5</v>
      </c>
      <c r="R248" s="58" t="s">
        <v>143</v>
      </c>
      <c r="U248" s="208">
        <v>0.1</v>
      </c>
    </row>
    <row r="249" spans="1:21" s="208" customFormat="1" ht="17.25" thickBot="1">
      <c r="A249" s="149"/>
      <c r="B249" s="211"/>
      <c r="C249" s="212"/>
      <c r="D249" s="210" t="s">
        <v>218</v>
      </c>
      <c r="E249" s="211"/>
      <c r="F249" s="54"/>
      <c r="G249" s="50"/>
      <c r="H249" s="50"/>
      <c r="I249" s="50">
        <v>0</v>
      </c>
      <c r="J249" s="209"/>
      <c r="K249" s="55"/>
      <c r="L249" s="56" t="s">
        <v>218</v>
      </c>
      <c r="M249" s="57"/>
      <c r="N249" s="58"/>
      <c r="O249" s="108"/>
      <c r="P249" s="68" t="s">
        <v>142</v>
      </c>
      <c r="Q249" s="68">
        <v>10</v>
      </c>
      <c r="R249" s="69" t="s">
        <v>143</v>
      </c>
      <c r="U249" s="208">
        <v>0.1</v>
      </c>
    </row>
    <row r="250" spans="1:21" s="208" customFormat="1">
      <c r="A250" s="149"/>
      <c r="B250" s="211"/>
      <c r="C250" s="212"/>
      <c r="D250" s="210" t="s">
        <v>249</v>
      </c>
      <c r="E250" s="211"/>
      <c r="F250" s="54"/>
      <c r="G250" s="50"/>
      <c r="H250" s="50"/>
      <c r="I250" s="50">
        <v>0</v>
      </c>
      <c r="J250" s="209"/>
      <c r="K250" s="55"/>
      <c r="L250" s="56"/>
      <c r="M250" s="57"/>
      <c r="N250" s="58"/>
      <c r="O250" s="49"/>
      <c r="P250" s="49"/>
      <c r="Q250" s="49"/>
      <c r="R250" s="50"/>
    </row>
    <row r="251" spans="1:21" s="208" customFormat="1">
      <c r="A251" s="149"/>
      <c r="B251" s="211"/>
      <c r="C251" s="212"/>
      <c r="D251" s="210"/>
      <c r="E251" s="211"/>
      <c r="F251" s="54"/>
      <c r="G251" s="50"/>
      <c r="H251" s="50"/>
      <c r="I251" s="50"/>
      <c r="J251" s="209"/>
      <c r="K251" s="55"/>
      <c r="L251" s="56"/>
      <c r="M251" s="57"/>
      <c r="N251" s="58"/>
      <c r="O251" s="49"/>
      <c r="P251" s="49"/>
      <c r="Q251" s="49"/>
      <c r="R251" s="50"/>
    </row>
    <row r="252" spans="1:21">
      <c r="A252" s="149"/>
      <c r="B252" s="146"/>
      <c r="C252" s="86" t="s">
        <v>252</v>
      </c>
      <c r="D252" s="218" t="s">
        <v>350</v>
      </c>
      <c r="E252" s="146">
        <v>60</v>
      </c>
      <c r="F252" s="54" t="s">
        <v>12</v>
      </c>
      <c r="G252" s="50"/>
      <c r="H252" s="50"/>
      <c r="I252" s="50">
        <v>0.6</v>
      </c>
      <c r="K252" s="60" t="s">
        <v>252</v>
      </c>
      <c r="L252" s="56" t="s">
        <v>350</v>
      </c>
      <c r="M252" s="57">
        <v>60</v>
      </c>
      <c r="N252" s="58" t="s">
        <v>12</v>
      </c>
      <c r="O252" s="49"/>
      <c r="P252" s="49"/>
      <c r="Q252" s="49"/>
      <c r="R252" s="50"/>
      <c r="U252">
        <v>0.6</v>
      </c>
    </row>
    <row r="253" spans="1:21">
      <c r="A253" s="149"/>
      <c r="B253" s="146"/>
      <c r="C253" s="85"/>
      <c r="D253" s="21" t="s">
        <v>161</v>
      </c>
      <c r="E253" s="146">
        <v>15</v>
      </c>
      <c r="F253" s="54" t="s">
        <v>12</v>
      </c>
      <c r="G253" s="50"/>
      <c r="H253" s="50"/>
      <c r="I253" s="50">
        <v>0.15</v>
      </c>
      <c r="K253" s="55"/>
      <c r="L253" s="56" t="s">
        <v>161</v>
      </c>
      <c r="M253" s="57">
        <v>15</v>
      </c>
      <c r="N253" s="58" t="s">
        <v>12</v>
      </c>
      <c r="O253" s="49"/>
      <c r="P253" s="49"/>
      <c r="Q253" s="49"/>
      <c r="R253" s="50"/>
      <c r="U253">
        <v>0.15</v>
      </c>
    </row>
    <row r="254" spans="1:21">
      <c r="A254" s="149"/>
      <c r="B254" s="146"/>
      <c r="C254" s="85"/>
      <c r="D254" s="61" t="s">
        <v>381</v>
      </c>
      <c r="E254" s="62">
        <v>5</v>
      </c>
      <c r="F254" s="63" t="s">
        <v>12</v>
      </c>
      <c r="G254" s="50"/>
      <c r="H254" s="50"/>
      <c r="I254" s="50">
        <v>0.05</v>
      </c>
      <c r="K254" s="55"/>
      <c r="L254" s="61" t="s">
        <v>381</v>
      </c>
      <c r="M254" s="62">
        <v>5</v>
      </c>
      <c r="N254" s="63" t="s">
        <v>12</v>
      </c>
      <c r="O254" s="49"/>
      <c r="P254" s="49"/>
      <c r="Q254" s="49"/>
      <c r="R254" s="50"/>
      <c r="U254">
        <v>0.05</v>
      </c>
    </row>
    <row r="255" spans="1:21" s="208" customFormat="1">
      <c r="A255" s="149"/>
      <c r="B255" s="211"/>
      <c r="C255" s="212"/>
      <c r="D255" s="210" t="s">
        <v>253</v>
      </c>
      <c r="E255" s="211">
        <v>5</v>
      </c>
      <c r="F255" s="54" t="s">
        <v>12</v>
      </c>
      <c r="G255" s="50"/>
      <c r="H255" s="50">
        <v>0.14000000000000001</v>
      </c>
      <c r="I255" s="50"/>
      <c r="J255" s="209"/>
      <c r="K255" s="55"/>
      <c r="L255" s="56" t="s">
        <v>253</v>
      </c>
      <c r="M255" s="57">
        <v>5</v>
      </c>
      <c r="N255" s="58" t="s">
        <v>12</v>
      </c>
      <c r="O255" s="49"/>
      <c r="P255" s="49"/>
      <c r="Q255" s="49"/>
      <c r="R255" s="50"/>
      <c r="T255" s="208">
        <v>0.14000000000000001</v>
      </c>
    </row>
    <row r="256" spans="1:21" s="208" customFormat="1">
      <c r="A256" s="149"/>
      <c r="B256" s="211"/>
      <c r="C256" s="212"/>
      <c r="D256" s="210"/>
      <c r="E256" s="211"/>
      <c r="F256" s="54"/>
      <c r="G256" s="50"/>
      <c r="H256" s="50"/>
      <c r="I256" s="50"/>
      <c r="J256" s="209"/>
      <c r="K256" s="55"/>
      <c r="L256" s="56"/>
      <c r="M256" s="57"/>
      <c r="N256" s="58"/>
      <c r="O256" s="49"/>
      <c r="P256" s="49"/>
      <c r="Q256" s="49"/>
      <c r="R256" s="50"/>
    </row>
    <row r="257" spans="1:21">
      <c r="A257" s="149"/>
      <c r="B257" s="146"/>
      <c r="C257" s="86" t="s">
        <v>17</v>
      </c>
      <c r="D257" s="21" t="s">
        <v>17</v>
      </c>
      <c r="E257" s="146">
        <v>70</v>
      </c>
      <c r="F257" s="54" t="s">
        <v>12</v>
      </c>
      <c r="G257" s="50"/>
      <c r="H257" s="50"/>
      <c r="I257" s="50">
        <v>0.7</v>
      </c>
      <c r="K257" s="60" t="s">
        <v>17</v>
      </c>
      <c r="L257" s="56" t="s">
        <v>17</v>
      </c>
      <c r="M257" s="57">
        <v>70</v>
      </c>
      <c r="N257" s="58" t="s">
        <v>12</v>
      </c>
      <c r="O257" s="49"/>
      <c r="P257" s="49"/>
      <c r="Q257" s="49"/>
      <c r="R257" s="50"/>
      <c r="U257">
        <v>0.7</v>
      </c>
    </row>
    <row r="258" spans="1:21">
      <c r="A258" s="149"/>
      <c r="B258" s="146"/>
      <c r="C258" s="85"/>
      <c r="D258" s="210" t="s">
        <v>209</v>
      </c>
      <c r="E258" s="146">
        <v>1</v>
      </c>
      <c r="F258" s="54" t="s">
        <v>12</v>
      </c>
      <c r="G258" s="50"/>
      <c r="H258" s="50"/>
      <c r="I258" s="50">
        <v>0</v>
      </c>
      <c r="K258" s="55"/>
      <c r="L258" s="56" t="s">
        <v>209</v>
      </c>
      <c r="M258" s="57"/>
      <c r="N258" s="58"/>
      <c r="O258" s="49"/>
      <c r="P258" s="49"/>
      <c r="Q258" s="49"/>
      <c r="R258" s="50"/>
    </row>
    <row r="259" spans="1:21">
      <c r="A259" s="149"/>
      <c r="B259" s="146"/>
      <c r="C259" s="86" t="s">
        <v>254</v>
      </c>
      <c r="D259" s="218" t="s">
        <v>358</v>
      </c>
      <c r="E259" s="146">
        <v>25</v>
      </c>
      <c r="F259" s="54" t="s">
        <v>12</v>
      </c>
      <c r="G259" s="50"/>
      <c r="H259" s="50"/>
      <c r="I259" s="50">
        <v>0.25</v>
      </c>
      <c r="K259" s="60" t="s">
        <v>484</v>
      </c>
      <c r="L259" s="56" t="s">
        <v>358</v>
      </c>
      <c r="M259" s="57">
        <v>25</v>
      </c>
      <c r="N259" s="58" t="s">
        <v>12</v>
      </c>
      <c r="U259">
        <v>0.25</v>
      </c>
    </row>
    <row r="260" spans="1:21">
      <c r="A260" s="149"/>
      <c r="B260" s="146"/>
      <c r="C260" s="85"/>
      <c r="D260" s="220" t="s">
        <v>386</v>
      </c>
      <c r="E260" s="138">
        <v>5</v>
      </c>
      <c r="F260" s="139" t="s">
        <v>12</v>
      </c>
      <c r="G260" s="50"/>
      <c r="H260" s="50">
        <v>0.1</v>
      </c>
      <c r="I260" s="50"/>
      <c r="K260" s="55"/>
      <c r="L260" s="56" t="s">
        <v>483</v>
      </c>
      <c r="M260" s="57"/>
      <c r="N260" s="58"/>
      <c r="T260">
        <v>0.1</v>
      </c>
    </row>
    <row r="261" spans="1:21">
      <c r="A261" s="149"/>
      <c r="B261" s="146"/>
      <c r="C261" s="85"/>
      <c r="D261" s="21" t="s">
        <v>193</v>
      </c>
      <c r="E261" s="146"/>
      <c r="F261" s="54"/>
      <c r="G261" s="50"/>
      <c r="H261" s="50"/>
      <c r="I261" s="50">
        <v>0</v>
      </c>
      <c r="K261" s="55"/>
      <c r="L261" s="56"/>
      <c r="M261" s="57"/>
      <c r="N261" s="58"/>
    </row>
    <row r="262" spans="1:21" ht="17.25" thickBot="1">
      <c r="A262" s="150"/>
      <c r="B262" s="90"/>
      <c r="C262" s="89" t="s">
        <v>108</v>
      </c>
      <c r="D262" s="74" t="s">
        <v>19</v>
      </c>
      <c r="E262" s="90">
        <v>1</v>
      </c>
      <c r="F262" s="91" t="s">
        <v>27</v>
      </c>
      <c r="G262" s="50"/>
      <c r="H262" s="50"/>
      <c r="I262" s="50"/>
      <c r="K262" s="77" t="s">
        <v>19</v>
      </c>
      <c r="L262" s="68" t="s">
        <v>19</v>
      </c>
      <c r="M262" s="78">
        <v>1</v>
      </c>
      <c r="N262" s="69" t="s">
        <v>27</v>
      </c>
      <c r="S262" s="156">
        <f t="shared" ref="S262:T262" si="6">SUM(S244:S261)</f>
        <v>4.4399999999999995</v>
      </c>
      <c r="T262" s="156">
        <f t="shared" si="6"/>
        <v>1.6800000000000002</v>
      </c>
      <c r="U262" s="156">
        <f>SUM(U244:U261)</f>
        <v>2.1999999999999997</v>
      </c>
    </row>
    <row r="263" spans="1:21" s="1" customFormat="1" ht="17.25" thickBot="1">
      <c r="A263" s="111"/>
      <c r="B263" s="92"/>
      <c r="C263" s="80"/>
      <c r="D263" s="80"/>
      <c r="E263" s="92"/>
      <c r="F263" s="92"/>
      <c r="G263" s="92"/>
      <c r="H263" s="92"/>
      <c r="I263" s="92"/>
      <c r="J263" s="80"/>
      <c r="K263" s="80"/>
      <c r="L263" s="80"/>
      <c r="M263" s="92"/>
      <c r="N263" s="92"/>
      <c r="O263" s="80"/>
      <c r="P263" s="80"/>
      <c r="Q263" s="80"/>
      <c r="R263" s="92"/>
    </row>
    <row r="264" spans="1:21">
      <c r="A264" s="39">
        <v>44125</v>
      </c>
      <c r="B264" s="112" t="s">
        <v>39</v>
      </c>
      <c r="C264" s="83" t="s">
        <v>233</v>
      </c>
      <c r="D264" s="42" t="s">
        <v>42</v>
      </c>
      <c r="E264" s="43">
        <v>65</v>
      </c>
      <c r="F264" s="44" t="s">
        <v>49</v>
      </c>
      <c r="G264" s="50">
        <v>3.25</v>
      </c>
      <c r="H264" s="50"/>
      <c r="I264" s="50"/>
      <c r="K264" s="45"/>
      <c r="L264" s="46"/>
      <c r="M264" s="47"/>
      <c r="N264" s="48"/>
    </row>
    <row r="265" spans="1:21">
      <c r="A265" s="51"/>
      <c r="B265" s="84"/>
      <c r="C265" s="85"/>
      <c r="D265" s="210" t="s">
        <v>255</v>
      </c>
      <c r="E265" s="27">
        <v>15</v>
      </c>
      <c r="F265" s="54" t="s">
        <v>49</v>
      </c>
      <c r="G265" s="50">
        <v>0.75</v>
      </c>
      <c r="H265" s="50"/>
      <c r="I265" s="50"/>
      <c r="K265" s="55"/>
      <c r="L265" s="56"/>
      <c r="M265" s="57"/>
      <c r="N265" s="58"/>
    </row>
    <row r="266" spans="1:21">
      <c r="A266" s="51"/>
      <c r="B266" s="84"/>
      <c r="C266" s="86" t="s">
        <v>256</v>
      </c>
      <c r="D266" s="218" t="s">
        <v>336</v>
      </c>
      <c r="E266" s="27">
        <v>50</v>
      </c>
      <c r="F266" s="54" t="s">
        <v>49</v>
      </c>
      <c r="G266" s="50"/>
      <c r="H266" s="50">
        <v>1.43</v>
      </c>
      <c r="I266" s="50"/>
      <c r="K266" s="60"/>
      <c r="L266" s="56"/>
      <c r="M266" s="57"/>
      <c r="N266" s="58"/>
    </row>
    <row r="267" spans="1:21">
      <c r="A267" s="51"/>
      <c r="B267" s="84"/>
      <c r="C267" s="85"/>
      <c r="D267" s="218" t="s">
        <v>337</v>
      </c>
      <c r="E267" s="27">
        <v>30</v>
      </c>
      <c r="F267" s="54" t="s">
        <v>49</v>
      </c>
      <c r="G267" s="50"/>
      <c r="H267" s="50">
        <v>0.57999999999999996</v>
      </c>
      <c r="I267" s="50"/>
      <c r="K267" s="55"/>
      <c r="L267" s="56"/>
      <c r="M267" s="57"/>
      <c r="N267" s="58"/>
    </row>
    <row r="268" spans="1:21">
      <c r="A268" s="51"/>
      <c r="B268" s="84"/>
      <c r="C268" s="85"/>
      <c r="D268" s="218" t="s">
        <v>47</v>
      </c>
      <c r="E268" s="27">
        <v>20</v>
      </c>
      <c r="F268" s="54" t="s">
        <v>49</v>
      </c>
      <c r="G268" s="50"/>
      <c r="H268" s="50"/>
      <c r="I268" s="50">
        <v>0.2</v>
      </c>
      <c r="K268" s="55"/>
      <c r="L268" s="56"/>
      <c r="M268" s="57"/>
      <c r="N268" s="58"/>
    </row>
    <row r="269" spans="1:21">
      <c r="A269" s="51"/>
      <c r="B269" s="84"/>
      <c r="C269" s="85"/>
      <c r="D269" s="61" t="s">
        <v>448</v>
      </c>
      <c r="E269" s="62">
        <v>5</v>
      </c>
      <c r="F269" s="63" t="s">
        <v>49</v>
      </c>
      <c r="G269" s="50"/>
      <c r="H269" s="50"/>
      <c r="I269" s="50">
        <v>0.05</v>
      </c>
      <c r="K269" s="55"/>
      <c r="L269" s="56"/>
      <c r="M269" s="57"/>
      <c r="N269" s="58"/>
    </row>
    <row r="270" spans="1:21">
      <c r="A270" s="51"/>
      <c r="B270" s="84"/>
      <c r="C270" s="85"/>
      <c r="D270" s="218" t="s">
        <v>418</v>
      </c>
      <c r="E270" s="247">
        <v>5</v>
      </c>
      <c r="F270" s="54" t="s">
        <v>49</v>
      </c>
      <c r="G270" s="50"/>
      <c r="H270" s="50"/>
      <c r="I270" s="50">
        <v>0.05</v>
      </c>
      <c r="K270" s="55"/>
      <c r="L270" s="56"/>
      <c r="M270" s="57"/>
      <c r="N270" s="58"/>
    </row>
    <row r="271" spans="1:21">
      <c r="A271" s="51"/>
      <c r="B271" s="84"/>
      <c r="C271" s="85"/>
      <c r="D271" s="218" t="s">
        <v>447</v>
      </c>
      <c r="E271" s="27">
        <v>5</v>
      </c>
      <c r="F271" s="54" t="s">
        <v>49</v>
      </c>
      <c r="G271" s="50"/>
      <c r="H271" s="50"/>
      <c r="I271" s="50">
        <v>0.05</v>
      </c>
      <c r="K271" s="55"/>
      <c r="L271" s="56"/>
      <c r="M271" s="57"/>
      <c r="N271" s="58"/>
    </row>
    <row r="272" spans="1:21">
      <c r="A272" s="51"/>
      <c r="B272" s="84"/>
      <c r="C272" s="85"/>
      <c r="D272" s="21" t="s">
        <v>25</v>
      </c>
      <c r="E272" s="27"/>
      <c r="F272" s="54" t="s">
        <v>49</v>
      </c>
      <c r="G272" s="50"/>
      <c r="H272" s="50"/>
      <c r="I272" s="50">
        <v>0</v>
      </c>
      <c r="K272" s="55"/>
      <c r="L272" s="56"/>
      <c r="M272" s="57"/>
      <c r="N272" s="58"/>
    </row>
    <row r="273" spans="1:19">
      <c r="A273" s="51"/>
      <c r="B273" s="84"/>
      <c r="C273" s="86" t="s">
        <v>257</v>
      </c>
      <c r="D273" s="218" t="s">
        <v>26</v>
      </c>
      <c r="E273" s="27">
        <v>30</v>
      </c>
      <c r="F273" s="54" t="s">
        <v>49</v>
      </c>
      <c r="G273" s="50"/>
      <c r="H273" s="50"/>
      <c r="I273" s="50">
        <v>0.3</v>
      </c>
      <c r="K273" s="60"/>
      <c r="L273" s="56"/>
      <c r="M273" s="57"/>
      <c r="N273" s="58"/>
    </row>
    <row r="274" spans="1:19">
      <c r="A274" s="51"/>
      <c r="B274" s="84"/>
      <c r="C274" s="85"/>
      <c r="D274" s="218" t="s">
        <v>351</v>
      </c>
      <c r="E274" s="27">
        <v>20</v>
      </c>
      <c r="F274" s="54" t="s">
        <v>49</v>
      </c>
      <c r="G274" s="50"/>
      <c r="H274" s="50"/>
      <c r="I274" s="50">
        <v>0.2</v>
      </c>
      <c r="K274" s="55"/>
      <c r="L274" s="56"/>
      <c r="M274" s="57"/>
      <c r="N274" s="58"/>
    </row>
    <row r="275" spans="1:19">
      <c r="A275" s="51"/>
      <c r="B275" s="84"/>
      <c r="C275" s="85"/>
      <c r="D275" s="218" t="s">
        <v>342</v>
      </c>
      <c r="E275" s="27">
        <v>10</v>
      </c>
      <c r="F275" s="54" t="s">
        <v>49</v>
      </c>
      <c r="G275" s="50"/>
      <c r="H275" s="50"/>
      <c r="I275" s="50">
        <v>0.1</v>
      </c>
      <c r="K275" s="55"/>
      <c r="L275" s="56"/>
      <c r="M275" s="57"/>
      <c r="N275" s="58"/>
    </row>
    <row r="276" spans="1:19">
      <c r="A276" s="51"/>
      <c r="B276" s="84"/>
      <c r="C276" s="85"/>
      <c r="D276" s="218" t="s">
        <v>33</v>
      </c>
      <c r="E276" s="27">
        <v>5</v>
      </c>
      <c r="F276" s="54" t="s">
        <v>49</v>
      </c>
      <c r="G276" s="50"/>
      <c r="H276" s="50"/>
      <c r="I276" s="50">
        <v>0.05</v>
      </c>
      <c r="K276" s="55"/>
      <c r="L276" s="56"/>
      <c r="M276" s="57"/>
      <c r="N276" s="58"/>
    </row>
    <row r="277" spans="1:19">
      <c r="A277" s="51"/>
      <c r="B277" s="84"/>
      <c r="C277" s="85"/>
      <c r="D277" s="21" t="s">
        <v>240</v>
      </c>
      <c r="E277" s="27">
        <v>5</v>
      </c>
      <c r="F277" s="54" t="s">
        <v>49</v>
      </c>
      <c r="G277" s="50"/>
      <c r="H277" s="50"/>
      <c r="I277" s="50">
        <v>0.05</v>
      </c>
      <c r="K277" s="55"/>
      <c r="L277" s="56"/>
      <c r="M277" s="57"/>
      <c r="N277" s="58"/>
    </row>
    <row r="278" spans="1:19" ht="33">
      <c r="A278" s="51"/>
      <c r="B278" s="84"/>
      <c r="C278" s="85"/>
      <c r="D278" s="21" t="s">
        <v>258</v>
      </c>
      <c r="E278" s="27">
        <v>1</v>
      </c>
      <c r="F278" s="54" t="s">
        <v>49</v>
      </c>
      <c r="G278" s="50"/>
      <c r="H278" s="50">
        <v>0.03</v>
      </c>
      <c r="I278" s="50"/>
      <c r="K278" s="55"/>
      <c r="L278" s="56"/>
      <c r="M278" s="57"/>
      <c r="N278" s="58"/>
    </row>
    <row r="279" spans="1:19">
      <c r="A279" s="51"/>
      <c r="B279" s="84"/>
      <c r="C279" s="86" t="s">
        <v>480</v>
      </c>
      <c r="D279" s="218" t="s">
        <v>343</v>
      </c>
      <c r="E279" s="27">
        <v>70</v>
      </c>
      <c r="F279" s="54" t="s">
        <v>12</v>
      </c>
      <c r="G279" s="50"/>
      <c r="H279" s="50"/>
      <c r="I279" s="50">
        <v>0.7</v>
      </c>
      <c r="K279" s="60"/>
      <c r="L279" s="56"/>
      <c r="M279" s="57"/>
      <c r="N279" s="58"/>
    </row>
    <row r="280" spans="1:19">
      <c r="A280" s="51"/>
      <c r="B280" s="84"/>
      <c r="C280" s="85"/>
      <c r="D280" s="210" t="s">
        <v>18</v>
      </c>
      <c r="E280" s="27"/>
      <c r="F280" s="54" t="s">
        <v>12</v>
      </c>
      <c r="G280" s="50"/>
      <c r="H280" s="50"/>
      <c r="I280" s="50">
        <v>0</v>
      </c>
      <c r="K280" s="55"/>
      <c r="L280" s="56"/>
      <c r="M280" s="57"/>
      <c r="N280" s="58"/>
    </row>
    <row r="281" spans="1:19">
      <c r="A281" s="51"/>
      <c r="B281" s="84"/>
      <c r="C281" s="86" t="s">
        <v>259</v>
      </c>
      <c r="D281" s="218" t="s">
        <v>364</v>
      </c>
      <c r="E281" s="27">
        <v>10</v>
      </c>
      <c r="F281" s="54" t="s">
        <v>49</v>
      </c>
      <c r="G281" s="50"/>
      <c r="H281" s="50"/>
      <c r="I281" s="50">
        <v>0.1</v>
      </c>
      <c r="K281" s="60"/>
      <c r="L281" s="56"/>
      <c r="M281" s="57"/>
      <c r="N281" s="58"/>
    </row>
    <row r="282" spans="1:19">
      <c r="A282" s="51"/>
      <c r="B282" s="84"/>
      <c r="C282" s="85"/>
      <c r="D282" s="218" t="s">
        <v>26</v>
      </c>
      <c r="E282" s="27">
        <v>5</v>
      </c>
      <c r="F282" s="54" t="s">
        <v>49</v>
      </c>
      <c r="G282" s="50"/>
      <c r="H282" s="50"/>
      <c r="I282" s="50">
        <v>0.05</v>
      </c>
      <c r="K282" s="55"/>
      <c r="L282" s="56"/>
      <c r="M282" s="57"/>
      <c r="N282" s="58"/>
    </row>
    <row r="283" spans="1:19">
      <c r="A283" s="51"/>
      <c r="B283" s="84"/>
      <c r="C283" s="85"/>
      <c r="D283" s="61" t="s">
        <v>381</v>
      </c>
      <c r="E283" s="62">
        <v>5</v>
      </c>
      <c r="F283" s="63" t="s">
        <v>49</v>
      </c>
      <c r="G283" s="50"/>
      <c r="H283" s="50"/>
      <c r="I283" s="50">
        <v>0.05</v>
      </c>
      <c r="K283" s="55"/>
      <c r="L283" s="56"/>
      <c r="M283" s="57"/>
      <c r="N283" s="58"/>
    </row>
    <row r="284" spans="1:19" ht="17.25" thickBot="1">
      <c r="A284" s="71"/>
      <c r="B284" s="88"/>
      <c r="C284" s="93"/>
      <c r="D284" s="121" t="s">
        <v>380</v>
      </c>
      <c r="E284" s="122">
        <v>5</v>
      </c>
      <c r="F284" s="123" t="s">
        <v>49</v>
      </c>
      <c r="G284" s="50"/>
      <c r="H284" s="50">
        <v>0.09</v>
      </c>
      <c r="I284" s="50"/>
      <c r="K284" s="67"/>
      <c r="L284" s="68"/>
      <c r="M284" s="78"/>
      <c r="N284" s="69"/>
    </row>
    <row r="285" spans="1:19" s="1" customFormat="1" ht="17.25" thickBot="1">
      <c r="A285" s="111"/>
      <c r="B285" s="92"/>
      <c r="C285" s="80"/>
      <c r="D285" s="80"/>
      <c r="E285" s="92"/>
      <c r="F285" s="92"/>
      <c r="G285" s="92"/>
      <c r="H285" s="92"/>
      <c r="I285" s="92"/>
      <c r="J285" s="80"/>
      <c r="K285" s="80"/>
      <c r="L285" s="80"/>
      <c r="M285" s="92"/>
      <c r="N285" s="92"/>
      <c r="O285" s="80"/>
      <c r="P285" s="80"/>
      <c r="Q285" s="80"/>
      <c r="R285" s="92"/>
    </row>
    <row r="286" spans="1:19">
      <c r="A286" s="39">
        <v>44126</v>
      </c>
      <c r="B286" s="112" t="s">
        <v>40</v>
      </c>
      <c r="C286" s="83" t="s">
        <v>51</v>
      </c>
      <c r="D286" s="42" t="s">
        <v>42</v>
      </c>
      <c r="E286" s="43">
        <v>65</v>
      </c>
      <c r="F286" s="44" t="s">
        <v>49</v>
      </c>
      <c r="G286" s="50">
        <v>3.25</v>
      </c>
      <c r="H286" s="50"/>
      <c r="I286" s="50"/>
      <c r="K286" s="45" t="s">
        <v>51</v>
      </c>
      <c r="L286" s="46" t="s">
        <v>42</v>
      </c>
      <c r="M286" s="47">
        <v>65</v>
      </c>
      <c r="N286" s="48" t="s">
        <v>49</v>
      </c>
      <c r="S286" s="320">
        <v>3.25</v>
      </c>
    </row>
    <row r="287" spans="1:19">
      <c r="A287" s="51"/>
      <c r="B287" s="84"/>
      <c r="C287" s="85"/>
      <c r="D287" s="21" t="s">
        <v>52</v>
      </c>
      <c r="E287" s="136">
        <v>15</v>
      </c>
      <c r="F287" s="54" t="s">
        <v>49</v>
      </c>
      <c r="G287" s="50">
        <v>0.75</v>
      </c>
      <c r="H287" s="50"/>
      <c r="I287" s="50"/>
      <c r="K287" s="55"/>
      <c r="L287" s="56" t="s">
        <v>52</v>
      </c>
      <c r="M287" s="57">
        <v>15</v>
      </c>
      <c r="N287" s="58" t="s">
        <v>49</v>
      </c>
      <c r="S287" s="320">
        <v>0.75</v>
      </c>
    </row>
    <row r="288" spans="1:19">
      <c r="A288" s="51"/>
      <c r="B288" s="84"/>
      <c r="C288" s="86" t="s">
        <v>260</v>
      </c>
      <c r="D288" s="218" t="s">
        <v>387</v>
      </c>
      <c r="E288" s="27">
        <v>75</v>
      </c>
      <c r="F288" s="54" t="s">
        <v>49</v>
      </c>
      <c r="G288" s="50"/>
      <c r="H288" s="50">
        <v>2.14</v>
      </c>
      <c r="I288" s="50"/>
      <c r="K288" s="60" t="s">
        <v>261</v>
      </c>
      <c r="L288" s="56" t="s">
        <v>262</v>
      </c>
      <c r="M288" s="57">
        <v>40</v>
      </c>
      <c r="N288" s="58" t="s">
        <v>49</v>
      </c>
      <c r="S288" s="321">
        <v>0.75</v>
      </c>
    </row>
    <row r="289" spans="1:21">
      <c r="A289" s="51"/>
      <c r="B289" s="84"/>
      <c r="C289" s="85"/>
      <c r="D289" s="218" t="s">
        <v>344</v>
      </c>
      <c r="E289" s="27">
        <v>30</v>
      </c>
      <c r="F289" s="54" t="s">
        <v>49</v>
      </c>
      <c r="G289" s="50">
        <v>0.55000000000000004</v>
      </c>
      <c r="H289" s="50"/>
      <c r="I289" s="50"/>
      <c r="K289" s="55"/>
      <c r="L289" s="56" t="s">
        <v>266</v>
      </c>
      <c r="M289" s="57">
        <v>15</v>
      </c>
      <c r="N289" s="58" t="s">
        <v>49</v>
      </c>
      <c r="S289" s="321">
        <v>0.18</v>
      </c>
    </row>
    <row r="290" spans="1:21">
      <c r="A290" s="51"/>
      <c r="B290" s="84"/>
      <c r="C290" s="85"/>
      <c r="D290" s="220" t="s">
        <v>367</v>
      </c>
      <c r="E290" s="138"/>
      <c r="F290" s="139" t="s">
        <v>49</v>
      </c>
      <c r="G290" s="50"/>
      <c r="H290" s="50"/>
      <c r="I290" s="50">
        <v>0</v>
      </c>
      <c r="K290" s="55"/>
      <c r="L290" s="56" t="s">
        <v>267</v>
      </c>
      <c r="M290" s="57">
        <v>15</v>
      </c>
      <c r="N290" s="58" t="s">
        <v>49</v>
      </c>
      <c r="S290" s="321">
        <v>0.27</v>
      </c>
    </row>
    <row r="291" spans="1:21">
      <c r="A291" s="51"/>
      <c r="B291" s="84"/>
      <c r="C291" s="85"/>
      <c r="D291" s="218" t="s">
        <v>388</v>
      </c>
      <c r="E291" s="27"/>
      <c r="F291" s="54" t="s">
        <v>49</v>
      </c>
      <c r="G291" s="50"/>
      <c r="H291" s="50">
        <v>0</v>
      </c>
      <c r="I291" s="50"/>
      <c r="K291" s="55"/>
      <c r="L291" s="64" t="s">
        <v>268</v>
      </c>
      <c r="M291" s="65">
        <v>5</v>
      </c>
      <c r="N291" s="66" t="s">
        <v>49</v>
      </c>
      <c r="S291" s="320">
        <v>0.1</v>
      </c>
    </row>
    <row r="292" spans="1:21">
      <c r="A292" s="51"/>
      <c r="B292" s="84"/>
      <c r="C292" s="85"/>
      <c r="D292" s="21"/>
      <c r="E292" s="27"/>
      <c r="F292" s="54"/>
      <c r="G292" s="50"/>
      <c r="H292" s="50"/>
      <c r="I292" s="50"/>
      <c r="K292" s="55"/>
      <c r="L292" s="56" t="s">
        <v>269</v>
      </c>
      <c r="M292" s="57"/>
      <c r="N292" s="58"/>
      <c r="S292" s="320"/>
    </row>
    <row r="293" spans="1:21" ht="17.25" thickBot="1">
      <c r="A293" s="51"/>
      <c r="B293" s="84"/>
      <c r="C293" s="85"/>
      <c r="D293" s="21"/>
      <c r="E293" s="27"/>
      <c r="F293" s="54"/>
      <c r="G293" s="50"/>
      <c r="H293" s="50"/>
      <c r="I293" s="50"/>
      <c r="K293" s="55"/>
      <c r="L293" s="56"/>
      <c r="M293" s="57"/>
      <c r="N293" s="58"/>
      <c r="S293" s="320"/>
    </row>
    <row r="294" spans="1:21">
      <c r="A294" s="51"/>
      <c r="B294" s="84"/>
      <c r="C294" s="86" t="s">
        <v>270</v>
      </c>
      <c r="D294" s="220" t="s">
        <v>47</v>
      </c>
      <c r="E294" s="138">
        <v>30</v>
      </c>
      <c r="F294" s="139" t="s">
        <v>49</v>
      </c>
      <c r="G294" s="50"/>
      <c r="H294" s="50"/>
      <c r="I294" s="50">
        <v>0.3</v>
      </c>
      <c r="K294" s="60" t="s">
        <v>270</v>
      </c>
      <c r="L294" s="56" t="s">
        <v>47</v>
      </c>
      <c r="M294" s="57">
        <v>30</v>
      </c>
      <c r="N294" s="58" t="s">
        <v>12</v>
      </c>
      <c r="O294" s="41" t="s">
        <v>263</v>
      </c>
      <c r="P294" s="46" t="s">
        <v>232</v>
      </c>
      <c r="Q294" s="46">
        <v>40</v>
      </c>
      <c r="R294" s="48" t="s">
        <v>12</v>
      </c>
      <c r="S294" s="320"/>
      <c r="T294">
        <v>0.73</v>
      </c>
      <c r="U294">
        <v>0.3</v>
      </c>
    </row>
    <row r="295" spans="1:21">
      <c r="A295" s="51"/>
      <c r="B295" s="84"/>
      <c r="C295" s="85"/>
      <c r="D295" s="218" t="s">
        <v>420</v>
      </c>
      <c r="E295" s="247">
        <v>5</v>
      </c>
      <c r="F295" s="138" t="s">
        <v>49</v>
      </c>
      <c r="G295" s="50"/>
      <c r="H295" s="50"/>
      <c r="I295" s="50">
        <v>0.05</v>
      </c>
      <c r="K295" s="55"/>
      <c r="L295" s="56" t="s">
        <v>420</v>
      </c>
      <c r="M295" s="57">
        <v>5</v>
      </c>
      <c r="N295" s="58" t="s">
        <v>408</v>
      </c>
      <c r="O295" s="107"/>
      <c r="P295" s="61" t="s">
        <v>264</v>
      </c>
      <c r="Q295" s="61">
        <v>10</v>
      </c>
      <c r="R295" s="63" t="s">
        <v>12</v>
      </c>
      <c r="S295" s="320"/>
      <c r="U295">
        <v>0.15</v>
      </c>
    </row>
    <row r="296" spans="1:21" ht="33">
      <c r="A296" s="51"/>
      <c r="B296" s="84"/>
      <c r="C296" s="85"/>
      <c r="D296" s="21" t="s">
        <v>271</v>
      </c>
      <c r="E296" s="27">
        <v>30</v>
      </c>
      <c r="F296" s="54" t="s">
        <v>49</v>
      </c>
      <c r="G296" s="50"/>
      <c r="H296" s="50">
        <v>0.55000000000000004</v>
      </c>
      <c r="I296" s="50"/>
      <c r="K296" s="55"/>
      <c r="L296" s="56" t="s">
        <v>271</v>
      </c>
      <c r="M296" s="57">
        <v>30</v>
      </c>
      <c r="N296" s="58" t="s">
        <v>12</v>
      </c>
      <c r="O296" s="107"/>
      <c r="P296" s="56" t="s">
        <v>265</v>
      </c>
      <c r="Q296" s="56">
        <v>20</v>
      </c>
      <c r="R296" s="58" t="s">
        <v>12</v>
      </c>
      <c r="S296" s="320"/>
      <c r="T296">
        <v>1.1200000000000001</v>
      </c>
    </row>
    <row r="297" spans="1:21" ht="17.25" thickBot="1">
      <c r="A297" s="51"/>
      <c r="B297" s="84"/>
      <c r="C297" s="85"/>
      <c r="D297" s="218" t="s">
        <v>389</v>
      </c>
      <c r="E297" s="27">
        <v>8</v>
      </c>
      <c r="F297" s="54" t="s">
        <v>49</v>
      </c>
      <c r="G297" s="50">
        <v>0.23</v>
      </c>
      <c r="H297" s="50"/>
      <c r="I297" s="50"/>
      <c r="K297" s="55"/>
      <c r="L297" s="56" t="s">
        <v>273</v>
      </c>
      <c r="M297" s="57">
        <v>15</v>
      </c>
      <c r="N297" s="58" t="s">
        <v>12</v>
      </c>
      <c r="O297" s="108"/>
      <c r="P297" s="68" t="s">
        <v>218</v>
      </c>
      <c r="Q297" s="68"/>
      <c r="R297" s="69"/>
      <c r="S297" s="320">
        <v>0.43</v>
      </c>
    </row>
    <row r="298" spans="1:21" s="208" customFormat="1">
      <c r="A298" s="51"/>
      <c r="B298" s="84"/>
      <c r="C298" s="212"/>
      <c r="D298" s="220" t="s">
        <v>345</v>
      </c>
      <c r="E298" s="138">
        <v>5</v>
      </c>
      <c r="F298" s="139" t="s">
        <v>49</v>
      </c>
      <c r="G298" s="50"/>
      <c r="H298" s="50">
        <v>0.1</v>
      </c>
      <c r="I298" s="50"/>
      <c r="J298" s="209"/>
      <c r="K298" s="55"/>
      <c r="L298" s="56"/>
      <c r="M298" s="57"/>
      <c r="N298" s="58"/>
      <c r="O298" s="49"/>
      <c r="P298" s="49"/>
      <c r="Q298" s="49"/>
      <c r="R298" s="50"/>
      <c r="S298" s="320"/>
    </row>
    <row r="299" spans="1:21" s="208" customFormat="1">
      <c r="A299" s="51"/>
      <c r="B299" s="84"/>
      <c r="C299" s="212"/>
      <c r="D299" s="220" t="s">
        <v>338</v>
      </c>
      <c r="E299" s="138">
        <v>5</v>
      </c>
      <c r="F299" s="139" t="s">
        <v>49</v>
      </c>
      <c r="G299" s="50"/>
      <c r="H299" s="50"/>
      <c r="I299" s="50">
        <v>0.05</v>
      </c>
      <c r="J299" s="209"/>
      <c r="K299" s="55"/>
      <c r="L299" s="56"/>
      <c r="M299" s="57"/>
      <c r="N299" s="58"/>
      <c r="O299" s="49"/>
      <c r="P299" s="49"/>
      <c r="Q299" s="49"/>
      <c r="R299" s="50"/>
      <c r="S299" s="320"/>
    </row>
    <row r="300" spans="1:21">
      <c r="A300" s="51"/>
      <c r="B300" s="84"/>
      <c r="C300" s="86" t="s">
        <v>17</v>
      </c>
      <c r="D300" s="21" t="s">
        <v>17</v>
      </c>
      <c r="E300" s="27">
        <v>70</v>
      </c>
      <c r="F300" s="54" t="s">
        <v>12</v>
      </c>
      <c r="G300" s="50"/>
      <c r="H300" s="50"/>
      <c r="I300" s="50">
        <v>0.7</v>
      </c>
      <c r="K300" s="60" t="s">
        <v>17</v>
      </c>
      <c r="L300" s="56" t="s">
        <v>17</v>
      </c>
      <c r="M300" s="57">
        <v>70</v>
      </c>
      <c r="N300" s="58" t="s">
        <v>12</v>
      </c>
      <c r="O300" s="49"/>
      <c r="P300" s="49"/>
      <c r="Q300" s="49"/>
      <c r="R300" s="50"/>
      <c r="S300" s="320"/>
      <c r="U300">
        <v>0.7</v>
      </c>
    </row>
    <row r="301" spans="1:21">
      <c r="A301" s="51"/>
      <c r="B301" s="84"/>
      <c r="C301" s="85"/>
      <c r="D301" s="21" t="s">
        <v>18</v>
      </c>
      <c r="E301" s="27">
        <v>1</v>
      </c>
      <c r="F301" s="54" t="s">
        <v>12</v>
      </c>
      <c r="G301" s="50"/>
      <c r="H301" s="50"/>
      <c r="I301" s="50">
        <v>0</v>
      </c>
      <c r="K301" s="55"/>
      <c r="L301" s="56" t="s">
        <v>18</v>
      </c>
      <c r="M301" s="57">
        <v>1</v>
      </c>
      <c r="N301" s="58" t="s">
        <v>12</v>
      </c>
      <c r="S301" s="320"/>
      <c r="U301">
        <v>0.01</v>
      </c>
    </row>
    <row r="302" spans="1:21">
      <c r="A302" s="51"/>
      <c r="B302" s="84"/>
      <c r="C302" s="86" t="s">
        <v>272</v>
      </c>
      <c r="D302" s="218" t="s">
        <v>390</v>
      </c>
      <c r="E302" s="27">
        <v>15</v>
      </c>
      <c r="F302" s="54" t="s">
        <v>12</v>
      </c>
      <c r="G302" s="50">
        <v>0.75</v>
      </c>
      <c r="H302" s="50"/>
      <c r="I302" s="50"/>
      <c r="K302" s="60" t="s">
        <v>272</v>
      </c>
      <c r="L302" s="56" t="s">
        <v>390</v>
      </c>
      <c r="M302" s="57">
        <v>15</v>
      </c>
      <c r="N302" s="58" t="s">
        <v>12</v>
      </c>
      <c r="S302" s="322">
        <v>0.75</v>
      </c>
    </row>
    <row r="303" spans="1:21">
      <c r="A303" s="51"/>
      <c r="B303" s="84"/>
      <c r="C303" s="85"/>
      <c r="D303" s="212" t="s">
        <v>200</v>
      </c>
      <c r="E303" s="138">
        <v>5</v>
      </c>
      <c r="F303" s="139" t="s">
        <v>12</v>
      </c>
      <c r="G303" s="50">
        <v>0.25</v>
      </c>
      <c r="H303" s="50"/>
      <c r="I303" s="50"/>
      <c r="K303" s="55"/>
      <c r="L303" s="56" t="s">
        <v>200</v>
      </c>
      <c r="M303" s="57">
        <v>5</v>
      </c>
      <c r="N303" s="58" t="s">
        <v>12</v>
      </c>
      <c r="S303" s="322">
        <v>0.25</v>
      </c>
    </row>
    <row r="304" spans="1:21">
      <c r="A304" s="51"/>
      <c r="B304" s="84"/>
      <c r="C304" s="85"/>
      <c r="D304" s="21"/>
      <c r="E304" s="27"/>
      <c r="F304" s="54"/>
      <c r="G304" s="50"/>
      <c r="H304" s="50"/>
      <c r="I304" s="50"/>
      <c r="K304" s="55"/>
      <c r="L304" s="56"/>
      <c r="M304" s="57"/>
      <c r="N304" s="58"/>
    </row>
    <row r="305" spans="1:21" ht="17.25" thickBot="1">
      <c r="A305" s="71"/>
      <c r="B305" s="88"/>
      <c r="C305" s="89" t="s">
        <v>19</v>
      </c>
      <c r="D305" s="74" t="s">
        <v>19</v>
      </c>
      <c r="E305" s="90">
        <v>1</v>
      </c>
      <c r="F305" s="91" t="s">
        <v>27</v>
      </c>
      <c r="G305" s="50"/>
      <c r="H305" s="50"/>
      <c r="I305" s="50"/>
      <c r="K305" s="77" t="s">
        <v>19</v>
      </c>
      <c r="L305" s="68" t="s">
        <v>19</v>
      </c>
      <c r="M305" s="78">
        <v>1</v>
      </c>
      <c r="N305" s="69" t="s">
        <v>27</v>
      </c>
      <c r="S305" s="156">
        <f>SUM(S286:S304)</f>
        <v>6.7299999999999986</v>
      </c>
      <c r="T305" s="156">
        <f t="shared" ref="T305:U305" si="7">SUM(T286:T304)</f>
        <v>1.85</v>
      </c>
      <c r="U305" s="156">
        <f t="shared" si="7"/>
        <v>1.1599999999999999</v>
      </c>
    </row>
    <row r="306" spans="1:21" s="1" customFormat="1" ht="17.25" thickBot="1">
      <c r="A306" s="111"/>
      <c r="B306" s="92"/>
      <c r="C306" s="80"/>
      <c r="D306" s="80"/>
      <c r="E306" s="92"/>
      <c r="F306" s="92"/>
      <c r="G306" s="92"/>
      <c r="H306" s="92"/>
      <c r="I306" s="92"/>
      <c r="J306" s="80"/>
      <c r="K306" s="80"/>
      <c r="L306" s="80"/>
      <c r="M306" s="92"/>
      <c r="N306" s="92"/>
      <c r="O306" s="80"/>
      <c r="P306" s="80"/>
      <c r="Q306" s="80"/>
      <c r="R306" s="92"/>
    </row>
    <row r="307" spans="1:21">
      <c r="A307" s="39">
        <v>44127</v>
      </c>
      <c r="B307" s="112" t="s">
        <v>41</v>
      </c>
      <c r="C307" s="83" t="s">
        <v>274</v>
      </c>
      <c r="D307" s="42" t="s">
        <v>199</v>
      </c>
      <c r="E307" s="43">
        <v>65</v>
      </c>
      <c r="F307" s="44" t="s">
        <v>12</v>
      </c>
      <c r="G307" s="50">
        <v>3.25</v>
      </c>
      <c r="H307" s="50"/>
      <c r="I307" s="50"/>
      <c r="K307" s="45" t="s">
        <v>274</v>
      </c>
      <c r="L307" s="46" t="s">
        <v>199</v>
      </c>
      <c r="M307" s="47">
        <v>65</v>
      </c>
      <c r="N307" s="48" t="s">
        <v>12</v>
      </c>
      <c r="S307">
        <v>3.25</v>
      </c>
    </row>
    <row r="308" spans="1:21">
      <c r="A308" s="51"/>
      <c r="B308" s="84"/>
      <c r="C308" s="85"/>
      <c r="D308" s="21" t="s">
        <v>200</v>
      </c>
      <c r="E308" s="27">
        <v>5</v>
      </c>
      <c r="F308" s="54" t="s">
        <v>12</v>
      </c>
      <c r="G308" s="50">
        <v>0.25</v>
      </c>
      <c r="H308" s="50"/>
      <c r="I308" s="50"/>
      <c r="K308" s="55"/>
      <c r="L308" s="56" t="s">
        <v>200</v>
      </c>
      <c r="M308" s="57">
        <v>5</v>
      </c>
      <c r="N308" s="58" t="s">
        <v>12</v>
      </c>
      <c r="S308">
        <v>0.25</v>
      </c>
    </row>
    <row r="309" spans="1:21" s="208" customFormat="1">
      <c r="A309" s="51"/>
      <c r="B309" s="84"/>
      <c r="C309" s="212"/>
      <c r="D309" s="218" t="s">
        <v>385</v>
      </c>
      <c r="E309" s="211">
        <v>5</v>
      </c>
      <c r="F309" s="54" t="s">
        <v>12</v>
      </c>
      <c r="G309" s="50">
        <v>0.25</v>
      </c>
      <c r="H309" s="50"/>
      <c r="I309" s="50"/>
      <c r="J309" s="209"/>
      <c r="K309" s="55"/>
      <c r="L309" s="56" t="s">
        <v>385</v>
      </c>
      <c r="M309" s="57">
        <v>5</v>
      </c>
      <c r="N309" s="58" t="s">
        <v>12</v>
      </c>
      <c r="O309" s="209"/>
      <c r="P309" s="209"/>
      <c r="Q309" s="209"/>
      <c r="R309" s="81"/>
      <c r="S309" s="208">
        <v>0.25</v>
      </c>
    </row>
    <row r="310" spans="1:21" s="208" customFormat="1">
      <c r="A310" s="51"/>
      <c r="B310" s="84"/>
      <c r="C310" s="212"/>
      <c r="D310" s="210" t="s">
        <v>194</v>
      </c>
      <c r="E310" s="211">
        <v>3</v>
      </c>
      <c r="F310" s="54" t="s">
        <v>12</v>
      </c>
      <c r="G310" s="50">
        <v>0.15</v>
      </c>
      <c r="H310" s="50"/>
      <c r="I310" s="50"/>
      <c r="J310" s="209"/>
      <c r="K310" s="55"/>
      <c r="L310" s="56" t="s">
        <v>194</v>
      </c>
      <c r="M310" s="57">
        <v>3</v>
      </c>
      <c r="N310" s="58" t="s">
        <v>12</v>
      </c>
      <c r="O310" s="209"/>
      <c r="P310" s="209"/>
      <c r="Q310" s="209"/>
      <c r="R310" s="81"/>
      <c r="S310" s="208">
        <v>0.15</v>
      </c>
    </row>
    <row r="311" spans="1:21" s="208" customFormat="1">
      <c r="A311" s="51"/>
      <c r="B311" s="84"/>
      <c r="C311" s="212"/>
      <c r="D311" s="218" t="s">
        <v>391</v>
      </c>
      <c r="E311" s="211">
        <v>2</v>
      </c>
      <c r="F311" s="54" t="s">
        <v>12</v>
      </c>
      <c r="G311" s="50">
        <v>0.1</v>
      </c>
      <c r="H311" s="50"/>
      <c r="I311" s="50"/>
      <c r="J311" s="209"/>
      <c r="K311" s="55"/>
      <c r="L311" s="56" t="s">
        <v>391</v>
      </c>
      <c r="M311" s="57">
        <v>2</v>
      </c>
      <c r="N311" s="58" t="s">
        <v>12</v>
      </c>
      <c r="O311" s="209"/>
      <c r="P311" s="209"/>
      <c r="Q311" s="209"/>
      <c r="R311" s="81"/>
      <c r="S311" s="208">
        <v>0.1</v>
      </c>
    </row>
    <row r="312" spans="1:21">
      <c r="A312" s="51"/>
      <c r="B312" s="84"/>
      <c r="C312" s="86" t="s">
        <v>275</v>
      </c>
      <c r="D312" s="218" t="s">
        <v>336</v>
      </c>
      <c r="E312" s="27">
        <v>50</v>
      </c>
      <c r="F312" s="54" t="s">
        <v>12</v>
      </c>
      <c r="G312" s="50"/>
      <c r="H312" s="50">
        <v>1.43</v>
      </c>
      <c r="I312" s="50"/>
      <c r="K312" s="60" t="s">
        <v>276</v>
      </c>
      <c r="L312" s="56" t="s">
        <v>277</v>
      </c>
      <c r="M312" s="57">
        <v>40</v>
      </c>
      <c r="N312" s="58" t="s">
        <v>12</v>
      </c>
      <c r="S312">
        <v>1</v>
      </c>
    </row>
    <row r="313" spans="1:21">
      <c r="A313" s="51"/>
      <c r="B313" s="84"/>
      <c r="C313" s="85"/>
      <c r="D313" s="218" t="s">
        <v>337</v>
      </c>
      <c r="E313" s="27">
        <v>30</v>
      </c>
      <c r="F313" s="54" t="s">
        <v>12</v>
      </c>
      <c r="G313" s="50"/>
      <c r="H313" s="50">
        <v>0.57999999999999996</v>
      </c>
      <c r="I313" s="50"/>
      <c r="K313" s="55"/>
      <c r="L313" s="56" t="s">
        <v>327</v>
      </c>
      <c r="M313" s="57">
        <v>15</v>
      </c>
      <c r="N313" s="58" t="s">
        <v>12</v>
      </c>
      <c r="S313">
        <v>0.27</v>
      </c>
    </row>
    <row r="314" spans="1:21">
      <c r="A314" s="51"/>
      <c r="B314" s="84"/>
      <c r="C314" s="85"/>
      <c r="D314" s="218" t="s">
        <v>327</v>
      </c>
      <c r="E314" s="27">
        <v>15</v>
      </c>
      <c r="F314" s="54" t="s">
        <v>12</v>
      </c>
      <c r="G314" s="50">
        <v>0.27</v>
      </c>
      <c r="H314" s="50"/>
      <c r="I314" s="50"/>
      <c r="K314" s="55"/>
      <c r="L314" s="61" t="s">
        <v>383</v>
      </c>
      <c r="M314" s="62">
        <v>5</v>
      </c>
      <c r="N314" s="63" t="s">
        <v>12</v>
      </c>
      <c r="U314">
        <v>0.05</v>
      </c>
    </row>
    <row r="315" spans="1:21">
      <c r="A315" s="51"/>
      <c r="B315" s="84"/>
      <c r="C315" s="85"/>
      <c r="D315" s="218" t="s">
        <v>338</v>
      </c>
      <c r="E315" s="27">
        <v>5</v>
      </c>
      <c r="F315" s="54" t="s">
        <v>12</v>
      </c>
      <c r="G315" s="50"/>
      <c r="H315" s="50"/>
      <c r="I315" s="50">
        <v>0.05</v>
      </c>
      <c r="K315" s="55"/>
      <c r="L315" s="61" t="s">
        <v>359</v>
      </c>
      <c r="M315" s="62">
        <v>5</v>
      </c>
      <c r="N315" s="63" t="s">
        <v>12</v>
      </c>
      <c r="U315">
        <v>0.25</v>
      </c>
    </row>
    <row r="316" spans="1:21">
      <c r="A316" s="51"/>
      <c r="B316" s="84"/>
      <c r="C316" s="85"/>
      <c r="D316" s="61" t="s">
        <v>383</v>
      </c>
      <c r="E316" s="62">
        <v>5</v>
      </c>
      <c r="F316" s="63" t="s">
        <v>12</v>
      </c>
      <c r="G316" s="50"/>
      <c r="H316" s="50"/>
      <c r="I316" s="50">
        <v>0.05</v>
      </c>
      <c r="K316" s="55"/>
      <c r="L316" s="56" t="s">
        <v>392</v>
      </c>
      <c r="M316" s="57"/>
      <c r="N316" s="58" t="s">
        <v>12</v>
      </c>
    </row>
    <row r="317" spans="1:21">
      <c r="A317" s="51"/>
      <c r="B317" s="84"/>
      <c r="C317" s="85"/>
      <c r="D317" s="61" t="s">
        <v>359</v>
      </c>
      <c r="E317" s="62">
        <v>5</v>
      </c>
      <c r="F317" s="63" t="s">
        <v>12</v>
      </c>
      <c r="G317" s="50"/>
      <c r="H317" s="50"/>
      <c r="I317" s="50">
        <v>0.05</v>
      </c>
      <c r="K317" s="55"/>
      <c r="L317" s="56"/>
      <c r="M317" s="57"/>
      <c r="N317" s="58"/>
    </row>
    <row r="318" spans="1:21">
      <c r="A318" s="51"/>
      <c r="B318" s="84"/>
      <c r="C318" s="85"/>
      <c r="D318" s="21" t="s">
        <v>249</v>
      </c>
      <c r="E318" s="27"/>
      <c r="F318" s="54" t="s">
        <v>12</v>
      </c>
      <c r="G318" s="50"/>
      <c r="H318" s="50"/>
      <c r="I318" s="50">
        <v>0</v>
      </c>
      <c r="K318" s="55"/>
      <c r="L318" s="56"/>
      <c r="M318" s="57"/>
      <c r="N318" s="58"/>
    </row>
    <row r="319" spans="1:21" s="208" customFormat="1">
      <c r="A319" s="51"/>
      <c r="B319" s="84"/>
      <c r="C319" s="212"/>
      <c r="D319" s="218" t="s">
        <v>392</v>
      </c>
      <c r="E319" s="211"/>
      <c r="F319" s="54"/>
      <c r="G319" s="50"/>
      <c r="H319" s="50"/>
      <c r="I319" s="50"/>
      <c r="J319" s="209"/>
      <c r="K319" s="55"/>
      <c r="L319" s="56"/>
      <c r="M319" s="57"/>
      <c r="N319" s="58"/>
      <c r="O319" s="209"/>
      <c r="P319" s="209"/>
      <c r="Q319" s="209"/>
      <c r="R319" s="81"/>
    </row>
    <row r="320" spans="1:21" s="208" customFormat="1" ht="17.25" thickBot="1">
      <c r="A320" s="51"/>
      <c r="B320" s="84"/>
      <c r="C320" s="212"/>
      <c r="D320" s="210"/>
      <c r="E320" s="211"/>
      <c r="F320" s="54"/>
      <c r="G320" s="50"/>
      <c r="H320" s="50"/>
      <c r="I320" s="50"/>
      <c r="J320" s="209"/>
      <c r="K320" s="55"/>
      <c r="L320" s="56"/>
      <c r="M320" s="57"/>
      <c r="N320" s="58"/>
      <c r="O320" s="209"/>
      <c r="P320" s="209"/>
      <c r="Q320" s="209"/>
      <c r="R320" s="81"/>
    </row>
    <row r="321" spans="1:21">
      <c r="A321" s="51"/>
      <c r="B321" s="84"/>
      <c r="C321" s="86" t="s">
        <v>423</v>
      </c>
      <c r="D321" s="64" t="s">
        <v>424</v>
      </c>
      <c r="E321" s="65">
        <v>45</v>
      </c>
      <c r="F321" s="66" t="s">
        <v>12</v>
      </c>
      <c r="G321" s="50"/>
      <c r="H321" s="50">
        <v>0.82</v>
      </c>
      <c r="I321" s="50"/>
      <c r="K321" s="60" t="s">
        <v>423</v>
      </c>
      <c r="L321" s="64" t="s">
        <v>424</v>
      </c>
      <c r="M321" s="65">
        <v>45</v>
      </c>
      <c r="N321" s="66" t="s">
        <v>12</v>
      </c>
      <c r="O321" s="41" t="s">
        <v>126</v>
      </c>
      <c r="P321" s="46" t="s">
        <v>111</v>
      </c>
      <c r="Q321" s="46">
        <v>60</v>
      </c>
      <c r="R321" s="48" t="s">
        <v>112</v>
      </c>
      <c r="T321">
        <v>0.82</v>
      </c>
      <c r="U321">
        <v>0.6</v>
      </c>
    </row>
    <row r="322" spans="1:21">
      <c r="A322" s="51"/>
      <c r="B322" s="84"/>
      <c r="C322" s="85"/>
      <c r="D322" s="61" t="s">
        <v>425</v>
      </c>
      <c r="E322" s="62">
        <v>3</v>
      </c>
      <c r="F322" s="63" t="s">
        <v>12</v>
      </c>
      <c r="G322" s="50"/>
      <c r="H322" s="50"/>
      <c r="I322" s="50">
        <v>0.03</v>
      </c>
      <c r="K322" s="55"/>
      <c r="L322" s="61" t="s">
        <v>425</v>
      </c>
      <c r="M322" s="62">
        <v>3</v>
      </c>
      <c r="N322" s="63" t="s">
        <v>12</v>
      </c>
      <c r="O322" s="107"/>
      <c r="P322" s="56" t="s">
        <v>127</v>
      </c>
      <c r="Q322" s="56">
        <v>5</v>
      </c>
      <c r="R322" s="58" t="s">
        <v>112</v>
      </c>
      <c r="U322">
        <v>0.08</v>
      </c>
    </row>
    <row r="323" spans="1:21">
      <c r="A323" s="51"/>
      <c r="B323" s="84"/>
      <c r="C323" s="85"/>
      <c r="D323" s="21"/>
      <c r="E323" s="27"/>
      <c r="F323" s="54" t="s">
        <v>12</v>
      </c>
      <c r="G323" s="50"/>
      <c r="H323" s="50"/>
      <c r="I323" s="50"/>
      <c r="K323" s="55"/>
      <c r="L323" s="56"/>
      <c r="M323" s="57"/>
      <c r="N323" s="58" t="s">
        <v>12</v>
      </c>
      <c r="O323" s="107"/>
      <c r="P323" s="56" t="s">
        <v>119</v>
      </c>
      <c r="Q323" s="56">
        <v>5</v>
      </c>
      <c r="R323" s="58" t="s">
        <v>112</v>
      </c>
      <c r="U323">
        <v>0.05</v>
      </c>
    </row>
    <row r="324" spans="1:21" ht="17.25" thickBot="1">
      <c r="A324" s="51"/>
      <c r="B324" s="84"/>
      <c r="C324" s="85"/>
      <c r="D324" s="220"/>
      <c r="E324" s="138"/>
      <c r="F324" s="139" t="s">
        <v>12</v>
      </c>
      <c r="G324" s="50"/>
      <c r="H324" s="50"/>
      <c r="I324" s="50"/>
      <c r="K324" s="55"/>
      <c r="L324" s="56"/>
      <c r="M324" s="57"/>
      <c r="N324" s="58" t="s">
        <v>12</v>
      </c>
      <c r="O324" s="108"/>
      <c r="P324" s="109" t="s">
        <v>144</v>
      </c>
      <c r="Q324" s="109">
        <v>5</v>
      </c>
      <c r="R324" s="110" t="s">
        <v>49</v>
      </c>
      <c r="U324">
        <v>0.05</v>
      </c>
    </row>
    <row r="325" spans="1:21">
      <c r="A325" s="51"/>
      <c r="B325" s="84"/>
      <c r="C325" s="86" t="s">
        <v>17</v>
      </c>
      <c r="D325" s="21" t="s">
        <v>17</v>
      </c>
      <c r="E325" s="27">
        <v>70</v>
      </c>
      <c r="F325" s="54" t="s">
        <v>12</v>
      </c>
      <c r="G325" s="50"/>
      <c r="H325" s="50"/>
      <c r="I325" s="50">
        <v>0.7</v>
      </c>
      <c r="K325" s="60" t="s">
        <v>17</v>
      </c>
      <c r="L325" s="56" t="s">
        <v>17</v>
      </c>
      <c r="M325" s="57">
        <v>70</v>
      </c>
      <c r="N325" s="58" t="s">
        <v>12</v>
      </c>
      <c r="U325">
        <v>0.7</v>
      </c>
    </row>
    <row r="326" spans="1:21">
      <c r="A326" s="51"/>
      <c r="B326" s="84"/>
      <c r="C326" s="85"/>
      <c r="D326" s="210" t="s">
        <v>209</v>
      </c>
      <c r="E326" s="27">
        <v>1</v>
      </c>
      <c r="F326" s="54" t="s">
        <v>12</v>
      </c>
      <c r="G326" s="50"/>
      <c r="H326" s="50"/>
      <c r="I326" s="50">
        <v>0</v>
      </c>
      <c r="K326" s="55"/>
      <c r="L326" s="56" t="s">
        <v>209</v>
      </c>
      <c r="M326" s="57"/>
      <c r="N326" s="58"/>
    </row>
    <row r="327" spans="1:21">
      <c r="A327" s="51"/>
      <c r="B327" s="84"/>
      <c r="C327" s="86" t="s">
        <v>278</v>
      </c>
      <c r="D327" s="218" t="s">
        <v>346</v>
      </c>
      <c r="E327" s="27">
        <v>10</v>
      </c>
      <c r="F327" s="54" t="s">
        <v>12</v>
      </c>
      <c r="G327" s="50">
        <v>0.11</v>
      </c>
      <c r="H327" s="50"/>
      <c r="I327" s="50"/>
      <c r="K327" s="60" t="s">
        <v>278</v>
      </c>
      <c r="L327" s="56" t="s">
        <v>346</v>
      </c>
      <c r="M327" s="57">
        <v>10</v>
      </c>
      <c r="N327" s="58" t="s">
        <v>12</v>
      </c>
      <c r="S327">
        <v>0.11</v>
      </c>
    </row>
    <row r="328" spans="1:21">
      <c r="A328" s="51"/>
      <c r="B328" s="84"/>
      <c r="C328" s="85"/>
      <c r="D328" s="218" t="s">
        <v>370</v>
      </c>
      <c r="E328" s="27">
        <v>7</v>
      </c>
      <c r="F328" s="54" t="s">
        <v>12</v>
      </c>
      <c r="G328" s="50">
        <v>0.08</v>
      </c>
      <c r="H328" s="50"/>
      <c r="I328" s="50"/>
      <c r="K328" s="55"/>
      <c r="L328" s="56" t="s">
        <v>370</v>
      </c>
      <c r="M328" s="57">
        <v>7</v>
      </c>
      <c r="N328" s="58" t="s">
        <v>12</v>
      </c>
      <c r="S328">
        <v>0.08</v>
      </c>
    </row>
    <row r="329" spans="1:21">
      <c r="A329" s="51"/>
      <c r="B329" s="84"/>
      <c r="C329" s="85"/>
      <c r="D329" s="218" t="s">
        <v>340</v>
      </c>
      <c r="E329" s="27">
        <v>5</v>
      </c>
      <c r="F329" s="54" t="s">
        <v>49</v>
      </c>
      <c r="G329" s="50"/>
      <c r="H329" s="50"/>
      <c r="I329" s="50">
        <v>0.05</v>
      </c>
      <c r="K329" s="55"/>
      <c r="L329" s="147" t="s">
        <v>347</v>
      </c>
      <c r="M329" s="151">
        <v>3</v>
      </c>
      <c r="N329" s="58" t="s">
        <v>12</v>
      </c>
      <c r="U329">
        <v>0.03</v>
      </c>
    </row>
    <row r="330" spans="1:21" s="208" customFormat="1">
      <c r="A330" s="51"/>
      <c r="B330" s="84"/>
      <c r="C330" s="207"/>
      <c r="D330" s="221" t="s">
        <v>380</v>
      </c>
      <c r="E330" s="222">
        <v>5</v>
      </c>
      <c r="F330" s="66" t="s">
        <v>49</v>
      </c>
      <c r="G330" s="50"/>
      <c r="H330" s="50">
        <v>0.09</v>
      </c>
      <c r="I330" s="50"/>
      <c r="J330" s="209"/>
      <c r="K330" s="186"/>
      <c r="L330" s="221" t="s">
        <v>380</v>
      </c>
      <c r="M330" s="222">
        <v>5</v>
      </c>
      <c r="N330" s="224" t="s">
        <v>12</v>
      </c>
      <c r="O330" s="209"/>
      <c r="P330" s="209"/>
      <c r="Q330" s="209"/>
      <c r="R330" s="81"/>
      <c r="T330" s="208">
        <v>0.09</v>
      </c>
    </row>
    <row r="331" spans="1:21" s="208" customFormat="1">
      <c r="A331" s="51"/>
      <c r="B331" s="84"/>
      <c r="C331" s="207"/>
      <c r="D331" s="189" t="s">
        <v>347</v>
      </c>
      <c r="E331" s="191">
        <v>3</v>
      </c>
      <c r="F331" s="54" t="s">
        <v>49</v>
      </c>
      <c r="G331" s="50"/>
      <c r="H331" s="50"/>
      <c r="I331" s="50">
        <v>0.03</v>
      </c>
      <c r="J331" s="209"/>
      <c r="K331" s="186"/>
      <c r="L331" s="214"/>
      <c r="M331" s="214"/>
      <c r="N331" s="215"/>
      <c r="O331" s="209"/>
      <c r="P331" s="209"/>
      <c r="Q331" s="209"/>
      <c r="R331" s="81"/>
    </row>
    <row r="332" spans="1:21" ht="17.25" thickBot="1">
      <c r="A332" s="71"/>
      <c r="B332" s="88"/>
      <c r="C332" s="89" t="s">
        <v>19</v>
      </c>
      <c r="D332" s="74" t="s">
        <v>19</v>
      </c>
      <c r="E332" s="90">
        <v>1</v>
      </c>
      <c r="F332" s="91" t="s">
        <v>27</v>
      </c>
      <c r="G332" s="50"/>
      <c r="H332" s="50"/>
      <c r="I332" s="50"/>
      <c r="K332" s="77" t="s">
        <v>19</v>
      </c>
      <c r="L332" s="68" t="s">
        <v>19</v>
      </c>
      <c r="M332" s="78">
        <v>1</v>
      </c>
      <c r="N332" s="69" t="s">
        <v>27</v>
      </c>
      <c r="S332" s="156">
        <f t="shared" ref="S332:T332" si="8">SUM(S307:S331)</f>
        <v>5.46</v>
      </c>
      <c r="T332" s="156">
        <f t="shared" si="8"/>
        <v>0.90999999999999992</v>
      </c>
      <c r="U332" s="156">
        <f>SUM(U307:U331)</f>
        <v>1.8099999999999998</v>
      </c>
    </row>
    <row r="333" spans="1:21" s="1" customFormat="1" ht="17.25" thickBot="1">
      <c r="A333" s="111"/>
      <c r="B333" s="92"/>
      <c r="C333" s="80"/>
      <c r="D333" s="80"/>
      <c r="E333" s="92"/>
      <c r="F333" s="92"/>
      <c r="G333" s="92"/>
      <c r="H333" s="92"/>
      <c r="I333" s="92"/>
      <c r="J333" s="80"/>
      <c r="K333" s="80"/>
      <c r="L333" s="80"/>
      <c r="M333" s="92"/>
      <c r="N333" s="92"/>
      <c r="O333" s="80"/>
      <c r="P333" s="80"/>
      <c r="Q333" s="80"/>
      <c r="R333" s="92"/>
    </row>
    <row r="334" spans="1:21">
      <c r="A334" s="39">
        <v>44130</v>
      </c>
      <c r="B334" s="112" t="s">
        <v>38</v>
      </c>
      <c r="C334" s="83" t="s">
        <v>50</v>
      </c>
      <c r="D334" s="42" t="s">
        <v>59</v>
      </c>
      <c r="E334" s="43">
        <v>65</v>
      </c>
      <c r="F334" s="44" t="s">
        <v>12</v>
      </c>
      <c r="G334" s="50">
        <v>3.25</v>
      </c>
      <c r="H334" s="50"/>
      <c r="I334" s="50"/>
      <c r="K334" s="86" t="s">
        <v>421</v>
      </c>
      <c r="L334" s="56" t="s">
        <v>58</v>
      </c>
      <c r="M334" s="57">
        <v>65</v>
      </c>
      <c r="N334" s="57" t="s">
        <v>12</v>
      </c>
      <c r="S334">
        <v>3.25</v>
      </c>
    </row>
    <row r="335" spans="1:21">
      <c r="A335" s="51"/>
      <c r="B335" s="84"/>
      <c r="C335" s="85"/>
      <c r="D335" s="218" t="s">
        <v>334</v>
      </c>
      <c r="E335" s="27">
        <v>15</v>
      </c>
      <c r="F335" s="54" t="s">
        <v>12</v>
      </c>
      <c r="G335" s="50">
        <v>0.27</v>
      </c>
      <c r="H335" s="50"/>
      <c r="I335" s="50"/>
      <c r="K335" s="56"/>
      <c r="L335" s="56" t="s">
        <v>334</v>
      </c>
      <c r="M335" s="57">
        <v>15</v>
      </c>
      <c r="N335" s="57" t="s">
        <v>12</v>
      </c>
      <c r="S335">
        <v>0.27</v>
      </c>
    </row>
    <row r="336" spans="1:21">
      <c r="A336" s="51"/>
      <c r="B336" s="84"/>
      <c r="C336" s="85"/>
      <c r="D336" s="21"/>
      <c r="E336" s="27"/>
      <c r="F336" s="54"/>
      <c r="G336" s="50"/>
      <c r="H336" s="50"/>
      <c r="I336" s="50"/>
      <c r="K336" s="56"/>
      <c r="L336" s="56"/>
      <c r="M336" s="57"/>
      <c r="N336" s="57"/>
    </row>
    <row r="337" spans="1:21">
      <c r="A337" s="51"/>
      <c r="B337" s="84"/>
      <c r="C337" s="86" t="s">
        <v>279</v>
      </c>
      <c r="D337" s="21" t="s">
        <v>60</v>
      </c>
      <c r="E337" s="27">
        <v>1</v>
      </c>
      <c r="F337" s="54" t="s">
        <v>27</v>
      </c>
      <c r="G337" s="50"/>
      <c r="H337" s="50">
        <v>2.14</v>
      </c>
      <c r="I337" s="50"/>
      <c r="K337" s="86" t="s">
        <v>310</v>
      </c>
      <c r="L337" s="61" t="s">
        <v>311</v>
      </c>
      <c r="M337" s="62">
        <v>10</v>
      </c>
      <c r="N337" s="62" t="s">
        <v>12</v>
      </c>
      <c r="U337">
        <v>0.1</v>
      </c>
    </row>
    <row r="338" spans="1:21">
      <c r="A338" s="51"/>
      <c r="B338" s="84"/>
      <c r="C338" s="85"/>
      <c r="D338" s="218" t="s">
        <v>434</v>
      </c>
      <c r="E338" s="27">
        <v>5</v>
      </c>
      <c r="F338" s="54" t="s">
        <v>433</v>
      </c>
      <c r="G338" s="50"/>
      <c r="H338" s="50"/>
      <c r="I338" s="50">
        <v>0.05</v>
      </c>
      <c r="K338" s="56"/>
      <c r="L338" s="61" t="s">
        <v>120</v>
      </c>
      <c r="M338" s="62">
        <v>10</v>
      </c>
      <c r="N338" s="62" t="s">
        <v>12</v>
      </c>
      <c r="U338">
        <v>0.1</v>
      </c>
    </row>
    <row r="339" spans="1:21">
      <c r="A339" s="51"/>
      <c r="B339" s="84"/>
      <c r="C339" s="85"/>
      <c r="D339" s="218" t="s">
        <v>435</v>
      </c>
      <c r="E339" s="27"/>
      <c r="F339" s="54" t="s">
        <v>433</v>
      </c>
      <c r="G339" s="50"/>
      <c r="H339" s="50"/>
      <c r="I339" s="50"/>
      <c r="K339" s="56"/>
      <c r="L339" s="61" t="s">
        <v>312</v>
      </c>
      <c r="M339" s="62">
        <v>20</v>
      </c>
      <c r="N339" s="62" t="s">
        <v>12</v>
      </c>
      <c r="U339">
        <v>0.2</v>
      </c>
    </row>
    <row r="340" spans="1:21">
      <c r="A340" s="51"/>
      <c r="B340" s="84"/>
      <c r="C340" s="85"/>
      <c r="D340" s="218" t="s">
        <v>436</v>
      </c>
      <c r="E340" s="27"/>
      <c r="F340" s="54" t="s">
        <v>433</v>
      </c>
      <c r="G340" s="50"/>
      <c r="H340" s="50"/>
      <c r="I340" s="50"/>
      <c r="K340" s="56"/>
      <c r="L340" s="56" t="s">
        <v>430</v>
      </c>
      <c r="M340" s="57">
        <v>25</v>
      </c>
      <c r="N340" s="57" t="s">
        <v>12</v>
      </c>
      <c r="T340">
        <v>0.35</v>
      </c>
    </row>
    <row r="341" spans="1:21" s="216" customFormat="1">
      <c r="A341" s="51"/>
      <c r="B341" s="84"/>
      <c r="C341" s="220"/>
      <c r="D341" s="218"/>
      <c r="E341" s="219"/>
      <c r="F341" s="54"/>
      <c r="G341" s="50"/>
      <c r="H341" s="50"/>
      <c r="I341" s="50"/>
      <c r="J341" s="217"/>
      <c r="K341" s="56"/>
      <c r="L341" s="56" t="s">
        <v>313</v>
      </c>
      <c r="M341" s="57">
        <v>10</v>
      </c>
      <c r="N341" s="57" t="s">
        <v>12</v>
      </c>
      <c r="O341" s="217"/>
      <c r="P341" s="217"/>
      <c r="Q341" s="217"/>
      <c r="R341" s="81"/>
      <c r="U341" s="216">
        <v>0.01</v>
      </c>
    </row>
    <row r="342" spans="1:21" s="216" customFormat="1" ht="17.25" thickBot="1">
      <c r="A342" s="51"/>
      <c r="B342" s="84"/>
      <c r="C342" s="220"/>
      <c r="D342" s="218"/>
      <c r="E342" s="219"/>
      <c r="F342" s="54"/>
      <c r="G342" s="50"/>
      <c r="H342" s="50"/>
      <c r="I342" s="50"/>
      <c r="J342" s="217"/>
      <c r="K342" s="56"/>
      <c r="L342" s="56"/>
      <c r="M342" s="57"/>
      <c r="N342" s="57"/>
      <c r="O342" s="217"/>
      <c r="P342" s="217"/>
      <c r="Q342" s="217"/>
      <c r="R342" s="81"/>
    </row>
    <row r="343" spans="1:21">
      <c r="A343" s="51"/>
      <c r="B343" s="84"/>
      <c r="C343" s="86" t="s">
        <v>280</v>
      </c>
      <c r="D343" s="218" t="s">
        <v>14</v>
      </c>
      <c r="E343" s="27">
        <v>50</v>
      </c>
      <c r="F343" s="54" t="s">
        <v>12</v>
      </c>
      <c r="G343" s="50">
        <v>0.56000000000000005</v>
      </c>
      <c r="H343" s="50"/>
      <c r="I343" s="50"/>
      <c r="K343" s="86" t="s">
        <v>61</v>
      </c>
      <c r="L343" s="56" t="s">
        <v>14</v>
      </c>
      <c r="M343" s="57">
        <v>30</v>
      </c>
      <c r="N343" s="57" t="s">
        <v>12</v>
      </c>
      <c r="O343" s="41" t="s">
        <v>314</v>
      </c>
      <c r="P343" s="46" t="s">
        <v>315</v>
      </c>
      <c r="Q343" s="47">
        <v>40</v>
      </c>
      <c r="R343" s="48" t="s">
        <v>12</v>
      </c>
      <c r="S343">
        <v>0.56000000000000005</v>
      </c>
      <c r="U343">
        <v>0.4</v>
      </c>
    </row>
    <row r="344" spans="1:21">
      <c r="A344" s="51"/>
      <c r="B344" s="84"/>
      <c r="C344" s="85"/>
      <c r="D344" s="218" t="s">
        <v>15</v>
      </c>
      <c r="E344" s="27">
        <v>10</v>
      </c>
      <c r="F344" s="54" t="s">
        <v>12</v>
      </c>
      <c r="G344" s="50"/>
      <c r="H344" s="50"/>
      <c r="I344" s="50">
        <v>0.1</v>
      </c>
      <c r="K344" s="56"/>
      <c r="L344" s="61" t="s">
        <v>136</v>
      </c>
      <c r="M344" s="62">
        <v>10</v>
      </c>
      <c r="N344" s="62" t="s">
        <v>12</v>
      </c>
      <c r="O344" s="107"/>
      <c r="P344" s="61" t="s">
        <v>316</v>
      </c>
      <c r="Q344" s="62">
        <v>10</v>
      </c>
      <c r="R344" s="63" t="s">
        <v>12</v>
      </c>
      <c r="U344">
        <v>0.2</v>
      </c>
    </row>
    <row r="345" spans="1:21">
      <c r="A345" s="51"/>
      <c r="B345" s="84"/>
      <c r="C345" s="85"/>
      <c r="D345" s="218" t="s">
        <v>338</v>
      </c>
      <c r="E345" s="27">
        <v>10</v>
      </c>
      <c r="F345" s="54" t="s">
        <v>12</v>
      </c>
      <c r="G345" s="50"/>
      <c r="H345" s="50"/>
      <c r="I345" s="50">
        <v>0.1</v>
      </c>
      <c r="K345" s="56"/>
      <c r="L345" s="56" t="s">
        <v>15</v>
      </c>
      <c r="M345" s="57">
        <v>10</v>
      </c>
      <c r="N345" s="57" t="s">
        <v>12</v>
      </c>
      <c r="O345" s="107"/>
      <c r="P345" s="56" t="s">
        <v>33</v>
      </c>
      <c r="Q345" s="57">
        <v>10</v>
      </c>
      <c r="R345" s="58" t="s">
        <v>12</v>
      </c>
      <c r="U345">
        <v>0.2</v>
      </c>
    </row>
    <row r="346" spans="1:21">
      <c r="A346" s="51"/>
      <c r="B346" s="84"/>
      <c r="C346" s="85"/>
      <c r="D346" s="218" t="s">
        <v>386</v>
      </c>
      <c r="E346" s="27">
        <v>5</v>
      </c>
      <c r="F346" s="54" t="s">
        <v>12</v>
      </c>
      <c r="G346" s="50"/>
      <c r="H346" s="50">
        <v>0.1</v>
      </c>
      <c r="I346" s="50"/>
      <c r="K346" s="56"/>
      <c r="L346" s="56" t="s">
        <v>45</v>
      </c>
      <c r="M346" s="57">
        <v>1</v>
      </c>
      <c r="N346" s="57" t="s">
        <v>12</v>
      </c>
      <c r="O346" s="107"/>
      <c r="P346" s="56" t="s">
        <v>305</v>
      </c>
      <c r="Q346" s="57">
        <v>5</v>
      </c>
      <c r="R346" s="58" t="s">
        <v>12</v>
      </c>
      <c r="T346">
        <v>0.16</v>
      </c>
    </row>
    <row r="347" spans="1:21" ht="17.25" thickBot="1">
      <c r="A347" s="51"/>
      <c r="B347" s="84"/>
      <c r="C347" s="85"/>
      <c r="D347" s="218" t="s">
        <v>393</v>
      </c>
      <c r="E347" s="27">
        <v>1</v>
      </c>
      <c r="F347" s="54"/>
      <c r="G347" s="50"/>
      <c r="H347" s="50">
        <v>0.02</v>
      </c>
      <c r="I347" s="50"/>
      <c r="K347" s="56"/>
      <c r="L347" s="56" t="s">
        <v>432</v>
      </c>
      <c r="M347" s="57">
        <v>20</v>
      </c>
      <c r="N347" s="57" t="s">
        <v>433</v>
      </c>
      <c r="O347" s="108"/>
      <c r="P347" s="68" t="s">
        <v>317</v>
      </c>
      <c r="Q347" s="78">
        <v>5</v>
      </c>
      <c r="R347" s="69" t="s">
        <v>12</v>
      </c>
      <c r="T347">
        <v>0.71</v>
      </c>
    </row>
    <row r="348" spans="1:21" s="216" customFormat="1">
      <c r="A348" s="51"/>
      <c r="B348" s="84"/>
      <c r="C348" s="220"/>
      <c r="D348" s="218" t="s">
        <v>394</v>
      </c>
      <c r="E348" s="219"/>
      <c r="F348" s="54"/>
      <c r="G348" s="50"/>
      <c r="H348" s="50"/>
      <c r="I348" s="50"/>
      <c r="J348" s="217"/>
      <c r="K348" s="56"/>
      <c r="L348" s="56" t="s">
        <v>431</v>
      </c>
      <c r="M348" s="57"/>
      <c r="N348" s="57"/>
      <c r="O348" s="49"/>
      <c r="P348" s="49"/>
      <c r="Q348" s="49"/>
      <c r="R348" s="50"/>
    </row>
    <row r="349" spans="1:21">
      <c r="A349" s="51"/>
      <c r="B349" s="84"/>
      <c r="C349" s="86" t="s">
        <v>17</v>
      </c>
      <c r="D349" s="21" t="s">
        <v>17</v>
      </c>
      <c r="E349" s="27">
        <v>70</v>
      </c>
      <c r="F349" s="54" t="s">
        <v>12</v>
      </c>
      <c r="G349" s="50"/>
      <c r="H349" s="50"/>
      <c r="I349" s="50">
        <v>0.7</v>
      </c>
      <c r="K349" s="86" t="s">
        <v>17</v>
      </c>
      <c r="L349" s="56" t="s">
        <v>17</v>
      </c>
      <c r="M349" s="57">
        <v>70</v>
      </c>
      <c r="N349" s="57" t="s">
        <v>12</v>
      </c>
      <c r="U349">
        <v>0.7</v>
      </c>
    </row>
    <row r="350" spans="1:21">
      <c r="A350" s="51"/>
      <c r="B350" s="84"/>
      <c r="C350" s="85"/>
      <c r="D350" s="21" t="s">
        <v>18</v>
      </c>
      <c r="E350" s="27">
        <v>1</v>
      </c>
      <c r="F350" s="54" t="s">
        <v>12</v>
      </c>
      <c r="G350" s="50"/>
      <c r="H350" s="50"/>
      <c r="I350" s="50">
        <v>0</v>
      </c>
      <c r="K350" s="56"/>
      <c r="L350" s="56" t="s">
        <v>18</v>
      </c>
      <c r="M350" s="57">
        <v>1</v>
      </c>
      <c r="N350" s="57" t="s">
        <v>12</v>
      </c>
      <c r="U350">
        <v>0.01</v>
      </c>
    </row>
    <row r="351" spans="1:21">
      <c r="A351" s="51"/>
      <c r="B351" s="84"/>
      <c r="C351" s="86" t="s">
        <v>281</v>
      </c>
      <c r="D351" s="21" t="s">
        <v>18</v>
      </c>
      <c r="E351" s="27">
        <v>1</v>
      </c>
      <c r="F351" s="54" t="s">
        <v>12</v>
      </c>
      <c r="G351" s="50"/>
      <c r="H351" s="50"/>
      <c r="I351" s="50">
        <v>0.01</v>
      </c>
      <c r="K351" s="86" t="s">
        <v>281</v>
      </c>
      <c r="L351" s="56" t="s">
        <v>18</v>
      </c>
      <c r="M351" s="57">
        <v>1</v>
      </c>
      <c r="N351" s="57" t="s">
        <v>12</v>
      </c>
      <c r="U351">
        <v>0.01</v>
      </c>
    </row>
    <row r="352" spans="1:21">
      <c r="A352" s="51"/>
      <c r="B352" s="84"/>
      <c r="C352" s="85"/>
      <c r="D352" s="218" t="s">
        <v>384</v>
      </c>
      <c r="E352" s="28">
        <v>1</v>
      </c>
      <c r="F352" s="54" t="s">
        <v>12</v>
      </c>
      <c r="G352" s="50"/>
      <c r="H352" s="50"/>
      <c r="I352" s="50">
        <v>0.01</v>
      </c>
      <c r="K352" s="56"/>
      <c r="L352" s="56" t="s">
        <v>384</v>
      </c>
      <c r="M352" s="57">
        <v>1</v>
      </c>
      <c r="N352" s="57" t="s">
        <v>12</v>
      </c>
      <c r="U352">
        <v>0.01</v>
      </c>
    </row>
    <row r="353" spans="1:21">
      <c r="A353" s="51"/>
      <c r="B353" s="84"/>
      <c r="C353" s="85"/>
      <c r="D353" s="21"/>
      <c r="E353" s="27"/>
      <c r="F353" s="54"/>
      <c r="G353" s="50"/>
      <c r="H353" s="50"/>
      <c r="I353" s="50"/>
      <c r="K353" s="56"/>
      <c r="L353" s="56"/>
      <c r="M353" s="57"/>
      <c r="N353" s="57"/>
    </row>
    <row r="354" spans="1:21" ht="17.25" thickBot="1">
      <c r="A354" s="71"/>
      <c r="B354" s="88"/>
      <c r="C354" s="89" t="s">
        <v>19</v>
      </c>
      <c r="D354" s="74" t="s">
        <v>19</v>
      </c>
      <c r="E354" s="90">
        <v>1</v>
      </c>
      <c r="F354" s="91" t="s">
        <v>27</v>
      </c>
      <c r="G354" s="50"/>
      <c r="H354" s="50"/>
      <c r="I354" s="50"/>
      <c r="K354" s="86" t="s">
        <v>19</v>
      </c>
      <c r="L354" s="56" t="s">
        <v>19</v>
      </c>
      <c r="M354" s="57">
        <v>1</v>
      </c>
      <c r="N354" s="57" t="s">
        <v>27</v>
      </c>
      <c r="S354" s="156">
        <f t="shared" ref="S354:T354" si="9">SUM(S334:S353)</f>
        <v>4.08</v>
      </c>
      <c r="T354" s="156">
        <f t="shared" si="9"/>
        <v>1.22</v>
      </c>
      <c r="U354" s="156">
        <f>SUM(U334:U353)</f>
        <v>1.94</v>
      </c>
    </row>
    <row r="355" spans="1:21" s="1" customFormat="1" ht="17.25" thickBot="1">
      <c r="A355" s="111"/>
      <c r="B355" s="92"/>
      <c r="C355" s="80"/>
      <c r="D355" s="80"/>
      <c r="E355" s="92"/>
      <c r="F355" s="92"/>
      <c r="G355" s="92"/>
      <c r="H355" s="92"/>
      <c r="I355" s="92"/>
      <c r="J355" s="80"/>
      <c r="K355" s="80"/>
      <c r="L355" s="80"/>
      <c r="M355" s="92"/>
      <c r="N355" s="92"/>
      <c r="O355" s="80"/>
      <c r="P355" s="80"/>
      <c r="Q355" s="80"/>
      <c r="R355" s="92"/>
    </row>
    <row r="356" spans="1:21" ht="17.25" thickBot="1">
      <c r="A356" s="39">
        <v>44131</v>
      </c>
      <c r="B356" s="112" t="s">
        <v>37</v>
      </c>
      <c r="C356" s="83" t="s">
        <v>148</v>
      </c>
      <c r="D356" s="42" t="s">
        <v>149</v>
      </c>
      <c r="E356" s="43">
        <v>80</v>
      </c>
      <c r="F356" s="44" t="s">
        <v>12</v>
      </c>
      <c r="G356" s="50">
        <v>4</v>
      </c>
      <c r="H356" s="50"/>
      <c r="I356" s="50"/>
      <c r="K356" s="45" t="s">
        <v>148</v>
      </c>
      <c r="L356" s="46" t="s">
        <v>149</v>
      </c>
      <c r="M356" s="47">
        <v>80</v>
      </c>
      <c r="N356" s="48" t="s">
        <v>12</v>
      </c>
      <c r="S356">
        <v>4</v>
      </c>
    </row>
    <row r="357" spans="1:21" ht="33">
      <c r="A357" s="51"/>
      <c r="B357" s="84"/>
      <c r="C357" s="86" t="s">
        <v>282</v>
      </c>
      <c r="D357" s="218" t="s">
        <v>329</v>
      </c>
      <c r="E357" s="27">
        <v>70</v>
      </c>
      <c r="F357" s="54" t="s">
        <v>12</v>
      </c>
      <c r="G357" s="50"/>
      <c r="H357" s="50">
        <v>2</v>
      </c>
      <c r="I357" s="50"/>
      <c r="K357" s="60" t="s">
        <v>284</v>
      </c>
      <c r="L357" s="56" t="s">
        <v>285</v>
      </c>
      <c r="M357" s="57">
        <v>40</v>
      </c>
      <c r="N357" s="58" t="s">
        <v>12</v>
      </c>
      <c r="O357" s="41" t="s">
        <v>128</v>
      </c>
      <c r="P357" s="46" t="s">
        <v>129</v>
      </c>
      <c r="Q357" s="46">
        <v>35</v>
      </c>
      <c r="R357" s="48" t="s">
        <v>112</v>
      </c>
      <c r="T357">
        <v>1.1399999999999999</v>
      </c>
    </row>
    <row r="358" spans="1:21">
      <c r="A358" s="51"/>
      <c r="B358" s="84"/>
      <c r="C358" s="85"/>
      <c r="D358" s="218" t="s">
        <v>327</v>
      </c>
      <c r="E358" s="27">
        <v>35</v>
      </c>
      <c r="F358" s="54" t="s">
        <v>12</v>
      </c>
      <c r="G358" s="50">
        <v>0.64</v>
      </c>
      <c r="H358" s="50"/>
      <c r="I358" s="50"/>
      <c r="K358" s="55"/>
      <c r="L358" s="56" t="s">
        <v>327</v>
      </c>
      <c r="M358" s="57">
        <v>35</v>
      </c>
      <c r="N358" s="58" t="s">
        <v>12</v>
      </c>
      <c r="O358" s="107"/>
      <c r="P358" s="56" t="s">
        <v>130</v>
      </c>
      <c r="Q358" s="56">
        <v>10</v>
      </c>
      <c r="R358" s="58" t="s">
        <v>112</v>
      </c>
      <c r="S358">
        <v>0.64</v>
      </c>
      <c r="U358">
        <v>0.1</v>
      </c>
    </row>
    <row r="359" spans="1:21">
      <c r="A359" s="51"/>
      <c r="B359" s="84"/>
      <c r="C359" s="85"/>
      <c r="D359" s="21" t="s">
        <v>283</v>
      </c>
      <c r="E359" s="27">
        <v>2</v>
      </c>
      <c r="F359" s="54" t="s">
        <v>12</v>
      </c>
      <c r="G359" s="50">
        <v>0.1</v>
      </c>
      <c r="H359" s="50"/>
      <c r="I359" s="50"/>
      <c r="K359" s="55"/>
      <c r="L359" s="56" t="s">
        <v>283</v>
      </c>
      <c r="M359" s="57">
        <v>2</v>
      </c>
      <c r="N359" s="58" t="s">
        <v>12</v>
      </c>
      <c r="O359" s="107"/>
      <c r="P359" s="56" t="s">
        <v>118</v>
      </c>
      <c r="Q359" s="56">
        <v>25</v>
      </c>
      <c r="R359" s="58" t="s">
        <v>112</v>
      </c>
      <c r="S359">
        <v>0.1</v>
      </c>
      <c r="U359">
        <v>0.25</v>
      </c>
    </row>
    <row r="360" spans="1:21" ht="33.75" thickBot="1">
      <c r="A360" s="51"/>
      <c r="B360" s="84"/>
      <c r="C360" s="85"/>
      <c r="D360" s="218" t="s">
        <v>377</v>
      </c>
      <c r="E360" s="27"/>
      <c r="F360" s="54" t="s">
        <v>12</v>
      </c>
      <c r="G360" s="50"/>
      <c r="H360" s="50"/>
      <c r="I360" s="50"/>
      <c r="K360" s="55"/>
      <c r="L360" s="56" t="s">
        <v>378</v>
      </c>
      <c r="M360" s="57"/>
      <c r="N360" s="58" t="s">
        <v>12</v>
      </c>
      <c r="O360" s="108"/>
      <c r="P360" s="109" t="s">
        <v>120</v>
      </c>
      <c r="Q360" s="109">
        <v>5</v>
      </c>
      <c r="R360" s="110" t="s">
        <v>112</v>
      </c>
      <c r="U360">
        <v>0.05</v>
      </c>
    </row>
    <row r="361" spans="1:21">
      <c r="A361" s="51"/>
      <c r="B361" s="84"/>
      <c r="C361" s="85"/>
      <c r="D361" s="21"/>
      <c r="E361" s="27"/>
      <c r="F361" s="54"/>
      <c r="G361" s="50"/>
      <c r="H361" s="50"/>
      <c r="I361" s="50"/>
      <c r="K361" s="55"/>
      <c r="L361" s="56" t="s">
        <v>287</v>
      </c>
      <c r="M361" s="57">
        <v>10</v>
      </c>
      <c r="N361" s="58" t="s">
        <v>12</v>
      </c>
      <c r="U361">
        <v>0.1</v>
      </c>
    </row>
    <row r="362" spans="1:21">
      <c r="A362" s="51"/>
      <c r="B362" s="84"/>
      <c r="C362" s="86" t="s">
        <v>286</v>
      </c>
      <c r="D362" s="218" t="s">
        <v>370</v>
      </c>
      <c r="E362" s="27">
        <v>30</v>
      </c>
      <c r="F362" s="54" t="s">
        <v>49</v>
      </c>
      <c r="G362" s="50">
        <v>0.35</v>
      </c>
      <c r="H362" s="50"/>
      <c r="I362" s="50"/>
      <c r="K362" s="60" t="s">
        <v>437</v>
      </c>
      <c r="L362" s="56" t="s">
        <v>370</v>
      </c>
      <c r="M362" s="57">
        <v>30</v>
      </c>
      <c r="N362" s="58" t="s">
        <v>49</v>
      </c>
      <c r="S362">
        <v>0.35</v>
      </c>
    </row>
    <row r="363" spans="1:21">
      <c r="A363" s="51"/>
      <c r="B363" s="84"/>
      <c r="C363" s="85"/>
      <c r="D363" s="218" t="s">
        <v>346</v>
      </c>
      <c r="E363" s="27">
        <v>25</v>
      </c>
      <c r="F363" s="54" t="s">
        <v>49</v>
      </c>
      <c r="G363" s="50">
        <v>0.28000000000000003</v>
      </c>
      <c r="H363" s="50"/>
      <c r="I363" s="50"/>
      <c r="K363" s="55"/>
      <c r="L363" s="56" t="s">
        <v>346</v>
      </c>
      <c r="M363" s="57">
        <v>25</v>
      </c>
      <c r="N363" s="58" t="s">
        <v>49</v>
      </c>
      <c r="S363">
        <v>0.28000000000000003</v>
      </c>
    </row>
    <row r="364" spans="1:21">
      <c r="A364" s="51"/>
      <c r="B364" s="84"/>
      <c r="C364" s="85"/>
      <c r="D364" s="220" t="s">
        <v>340</v>
      </c>
      <c r="E364" s="138">
        <v>10</v>
      </c>
      <c r="F364" s="139" t="s">
        <v>49</v>
      </c>
      <c r="G364" s="50"/>
      <c r="H364" s="50"/>
      <c r="I364" s="50">
        <v>0.1</v>
      </c>
      <c r="K364" s="55"/>
      <c r="L364" s="56" t="s">
        <v>347</v>
      </c>
      <c r="M364" s="57">
        <v>5</v>
      </c>
      <c r="N364" s="58" t="s">
        <v>49</v>
      </c>
      <c r="U364">
        <v>0.05</v>
      </c>
    </row>
    <row r="365" spans="1:21" s="216" customFormat="1">
      <c r="A365" s="51"/>
      <c r="B365" s="84"/>
      <c r="C365" s="220"/>
      <c r="D365" s="220" t="s">
        <v>347</v>
      </c>
      <c r="E365" s="138">
        <v>5</v>
      </c>
      <c r="F365" s="139"/>
      <c r="G365" s="50"/>
      <c r="H365" s="50"/>
      <c r="I365" s="50">
        <v>0.05</v>
      </c>
      <c r="J365" s="217"/>
      <c r="K365" s="55"/>
      <c r="L365" s="61" t="s">
        <v>287</v>
      </c>
      <c r="M365" s="62">
        <v>5</v>
      </c>
      <c r="N365" s="63" t="s">
        <v>49</v>
      </c>
      <c r="O365" s="217"/>
      <c r="P365" s="217"/>
      <c r="Q365" s="217"/>
      <c r="R365" s="81"/>
      <c r="U365" s="216">
        <v>0.05</v>
      </c>
    </row>
    <row r="366" spans="1:21" s="216" customFormat="1">
      <c r="A366" s="51"/>
      <c r="B366" s="84"/>
      <c r="C366" s="220"/>
      <c r="D366" s="220" t="s">
        <v>341</v>
      </c>
      <c r="E366" s="138">
        <v>5</v>
      </c>
      <c r="F366" s="139"/>
      <c r="G366" s="50"/>
      <c r="H366" s="50">
        <v>0.14000000000000001</v>
      </c>
      <c r="I366" s="50"/>
      <c r="J366" s="217"/>
      <c r="K366" s="55"/>
      <c r="L366" s="214"/>
      <c r="M366" s="214"/>
      <c r="N366" s="215"/>
      <c r="O366" s="217"/>
      <c r="P366" s="217"/>
      <c r="Q366" s="217"/>
      <c r="R366" s="81"/>
    </row>
    <row r="367" spans="1:21" s="216" customFormat="1">
      <c r="A367" s="51"/>
      <c r="B367" s="84"/>
      <c r="C367" s="220"/>
      <c r="D367" s="220"/>
      <c r="E367" s="138"/>
      <c r="F367" s="139"/>
      <c r="G367" s="50"/>
      <c r="H367" s="50"/>
      <c r="I367" s="50"/>
      <c r="J367" s="217"/>
      <c r="K367" s="55"/>
      <c r="L367" s="56"/>
      <c r="M367" s="57"/>
      <c r="N367" s="58"/>
      <c r="O367" s="217"/>
      <c r="P367" s="217"/>
      <c r="Q367" s="217"/>
      <c r="R367" s="81"/>
    </row>
    <row r="368" spans="1:21">
      <c r="A368" s="51"/>
      <c r="B368" s="84"/>
      <c r="C368" s="86" t="s">
        <v>17</v>
      </c>
      <c r="D368" s="21" t="s">
        <v>17</v>
      </c>
      <c r="E368" s="27">
        <v>70</v>
      </c>
      <c r="F368" s="54" t="s">
        <v>12</v>
      </c>
      <c r="G368" s="50"/>
      <c r="H368" s="50"/>
      <c r="I368" s="50">
        <v>0.7</v>
      </c>
      <c r="K368" s="60" t="s">
        <v>17</v>
      </c>
      <c r="L368" s="56" t="s">
        <v>17</v>
      </c>
      <c r="M368" s="57">
        <v>70</v>
      </c>
      <c r="N368" s="58" t="s">
        <v>12</v>
      </c>
      <c r="U368">
        <v>0.7</v>
      </c>
    </row>
    <row r="369" spans="1:21">
      <c r="A369" s="51"/>
      <c r="B369" s="84"/>
      <c r="C369" s="85"/>
      <c r="D369" s="21" t="s">
        <v>25</v>
      </c>
      <c r="E369" s="27">
        <v>1</v>
      </c>
      <c r="F369" s="54" t="s">
        <v>12</v>
      </c>
      <c r="G369" s="50"/>
      <c r="H369" s="50"/>
      <c r="I369" s="50">
        <v>0</v>
      </c>
      <c r="K369" s="55"/>
      <c r="L369" s="56"/>
      <c r="M369" s="57"/>
      <c r="N369" s="58"/>
    </row>
    <row r="370" spans="1:21">
      <c r="A370" s="51"/>
      <c r="B370" s="84"/>
      <c r="C370" s="86" t="s">
        <v>288</v>
      </c>
      <c r="D370" s="218" t="s">
        <v>334</v>
      </c>
      <c r="E370" s="27">
        <v>15</v>
      </c>
      <c r="F370" s="54" t="s">
        <v>49</v>
      </c>
      <c r="G370" s="50">
        <v>0.27</v>
      </c>
      <c r="H370" s="50"/>
      <c r="I370" s="50"/>
      <c r="K370" s="60" t="s">
        <v>288</v>
      </c>
      <c r="L370" s="56" t="s">
        <v>334</v>
      </c>
      <c r="M370" s="57">
        <v>15</v>
      </c>
      <c r="N370" s="58" t="s">
        <v>12</v>
      </c>
      <c r="S370">
        <v>0.27</v>
      </c>
    </row>
    <row r="371" spans="1:21">
      <c r="A371" s="51"/>
      <c r="B371" s="84"/>
      <c r="C371" s="85"/>
      <c r="D371" s="21" t="s">
        <v>289</v>
      </c>
      <c r="E371" s="27">
        <v>1</v>
      </c>
      <c r="F371" s="54" t="s">
        <v>49</v>
      </c>
      <c r="G371" s="50"/>
      <c r="H371" s="50"/>
      <c r="I371" s="50"/>
      <c r="K371" s="55"/>
      <c r="L371" s="56" t="s">
        <v>289</v>
      </c>
      <c r="M371" s="57">
        <v>1</v>
      </c>
      <c r="N371" s="58" t="s">
        <v>12</v>
      </c>
    </row>
    <row r="372" spans="1:21">
      <c r="A372" s="51"/>
      <c r="B372" s="84"/>
      <c r="C372" s="85"/>
      <c r="D372" s="21"/>
      <c r="E372" s="27"/>
      <c r="F372" s="54"/>
      <c r="G372" s="50"/>
      <c r="H372" s="50"/>
      <c r="I372" s="50"/>
      <c r="K372" s="55"/>
      <c r="L372" s="56"/>
      <c r="M372" s="57"/>
      <c r="N372" s="58"/>
    </row>
    <row r="373" spans="1:21" ht="17.25" thickBot="1">
      <c r="A373" s="71"/>
      <c r="B373" s="88"/>
      <c r="C373" s="89" t="s">
        <v>107</v>
      </c>
      <c r="D373" s="74" t="s">
        <v>107</v>
      </c>
      <c r="E373" s="90">
        <v>1</v>
      </c>
      <c r="F373" s="91" t="s">
        <v>27</v>
      </c>
      <c r="G373" s="50"/>
      <c r="H373" s="50"/>
      <c r="I373" s="50"/>
      <c r="K373" s="77" t="s">
        <v>107</v>
      </c>
      <c r="L373" s="68" t="s">
        <v>107</v>
      </c>
      <c r="M373" s="78">
        <v>1</v>
      </c>
      <c r="N373" s="69" t="s">
        <v>27</v>
      </c>
      <c r="S373" s="156">
        <f>SUM(S356:S372)</f>
        <v>5.6399999999999988</v>
      </c>
      <c r="T373" s="156">
        <f t="shared" ref="T373:U373" si="10">SUM(T356:T372)</f>
        <v>1.1399999999999999</v>
      </c>
      <c r="U373" s="156">
        <f t="shared" si="10"/>
        <v>1.3</v>
      </c>
    </row>
    <row r="374" spans="1:21" s="1" customFormat="1" ht="17.25" thickBot="1">
      <c r="A374" s="111"/>
      <c r="B374" s="92"/>
      <c r="C374" s="80"/>
      <c r="D374" s="80"/>
      <c r="E374" s="92"/>
      <c r="F374" s="92"/>
      <c r="G374" s="92"/>
      <c r="H374" s="92"/>
      <c r="I374" s="92"/>
      <c r="J374" s="80"/>
      <c r="K374" s="80"/>
      <c r="L374" s="80"/>
      <c r="M374" s="92"/>
      <c r="N374" s="92"/>
      <c r="O374" s="80"/>
      <c r="P374" s="80"/>
      <c r="Q374" s="80"/>
      <c r="R374" s="92"/>
    </row>
    <row r="375" spans="1:21">
      <c r="A375" s="39">
        <v>44132</v>
      </c>
      <c r="B375" s="112" t="s">
        <v>39</v>
      </c>
      <c r="C375" s="83" t="s">
        <v>290</v>
      </c>
      <c r="D375" s="42" t="s">
        <v>42</v>
      </c>
      <c r="E375" s="43">
        <v>65</v>
      </c>
      <c r="F375" s="44" t="s">
        <v>49</v>
      </c>
      <c r="G375" s="50">
        <v>3.25</v>
      </c>
      <c r="H375" s="50"/>
      <c r="I375" s="50"/>
      <c r="K375" s="45"/>
      <c r="L375" s="46"/>
      <c r="M375" s="47"/>
      <c r="N375" s="48"/>
    </row>
    <row r="376" spans="1:21">
      <c r="A376" s="51"/>
      <c r="B376" s="84"/>
      <c r="C376" s="85"/>
      <c r="D376" s="218" t="s">
        <v>57</v>
      </c>
      <c r="E376" s="27">
        <v>15</v>
      </c>
      <c r="F376" s="54" t="s">
        <v>49</v>
      </c>
      <c r="G376" s="50">
        <v>0.75</v>
      </c>
      <c r="H376" s="50"/>
      <c r="I376" s="50"/>
      <c r="K376" s="55"/>
      <c r="L376" s="56"/>
      <c r="M376" s="57"/>
      <c r="N376" s="58"/>
    </row>
    <row r="377" spans="1:21">
      <c r="A377" s="51"/>
      <c r="B377" s="84"/>
      <c r="C377" s="86" t="s">
        <v>291</v>
      </c>
      <c r="D377" s="218" t="s">
        <v>336</v>
      </c>
      <c r="E377" s="27">
        <v>50</v>
      </c>
      <c r="F377" s="54" t="s">
        <v>49</v>
      </c>
      <c r="G377" s="50"/>
      <c r="H377" s="50">
        <v>1.43</v>
      </c>
      <c r="I377" s="50"/>
      <c r="K377" s="60"/>
      <c r="L377" s="56"/>
      <c r="M377" s="57"/>
      <c r="N377" s="58"/>
    </row>
    <row r="378" spans="1:21">
      <c r="A378" s="51"/>
      <c r="B378" s="84"/>
      <c r="C378" s="85"/>
      <c r="D378" s="218" t="s">
        <v>337</v>
      </c>
      <c r="E378" s="27">
        <v>30</v>
      </c>
      <c r="F378" s="54" t="s">
        <v>49</v>
      </c>
      <c r="G378" s="50"/>
      <c r="H378" s="50">
        <v>0.57999999999999996</v>
      </c>
      <c r="I378" s="50"/>
      <c r="K378" s="55"/>
      <c r="L378" s="56"/>
      <c r="M378" s="57"/>
      <c r="N378" s="58"/>
    </row>
    <row r="379" spans="1:21">
      <c r="A379" s="51"/>
      <c r="B379" s="84"/>
      <c r="C379" s="85"/>
      <c r="D379" s="218" t="s">
        <v>47</v>
      </c>
      <c r="E379" s="27">
        <v>25</v>
      </c>
      <c r="F379" s="54" t="s">
        <v>49</v>
      </c>
      <c r="G379" s="50"/>
      <c r="H379" s="50"/>
      <c r="I379" s="50">
        <v>0.25</v>
      </c>
      <c r="K379" s="55"/>
      <c r="L379" s="56"/>
      <c r="M379" s="57"/>
      <c r="N379" s="58"/>
    </row>
    <row r="380" spans="1:21">
      <c r="A380" s="51"/>
      <c r="B380" s="84"/>
      <c r="C380" s="85"/>
      <c r="D380" s="218" t="s">
        <v>15</v>
      </c>
      <c r="E380" s="27">
        <v>5</v>
      </c>
      <c r="F380" s="54" t="s">
        <v>49</v>
      </c>
      <c r="G380" s="50"/>
      <c r="H380" s="50"/>
      <c r="I380" s="50">
        <v>0.05</v>
      </c>
      <c r="K380" s="55"/>
      <c r="L380" s="56"/>
      <c r="M380" s="57"/>
      <c r="N380" s="58"/>
    </row>
    <row r="381" spans="1:21">
      <c r="A381" s="51"/>
      <c r="B381" s="84"/>
      <c r="C381" s="85"/>
      <c r="D381" s="21" t="s">
        <v>292</v>
      </c>
      <c r="E381" s="27">
        <v>5</v>
      </c>
      <c r="F381" s="54" t="s">
        <v>49</v>
      </c>
      <c r="G381" s="50"/>
      <c r="H381" s="50"/>
      <c r="I381" s="50"/>
      <c r="K381" s="55"/>
      <c r="L381" s="56"/>
      <c r="M381" s="57"/>
      <c r="N381" s="58"/>
    </row>
    <row r="382" spans="1:21">
      <c r="A382" s="51"/>
      <c r="B382" s="84"/>
      <c r="C382" s="85"/>
      <c r="D382" s="21" t="s">
        <v>218</v>
      </c>
      <c r="E382" s="27">
        <v>1</v>
      </c>
      <c r="F382" s="54" t="s">
        <v>49</v>
      </c>
      <c r="G382" s="50"/>
      <c r="H382" s="50"/>
      <c r="I382" s="50">
        <v>0.01</v>
      </c>
      <c r="K382" s="55"/>
      <c r="L382" s="56"/>
      <c r="M382" s="57"/>
      <c r="N382" s="58"/>
    </row>
    <row r="383" spans="1:21">
      <c r="A383" s="51"/>
      <c r="B383" s="84"/>
      <c r="C383" s="86" t="s">
        <v>293</v>
      </c>
      <c r="D383" s="64" t="s">
        <v>335</v>
      </c>
      <c r="E383" s="65">
        <v>40</v>
      </c>
      <c r="F383" s="66" t="s">
        <v>49</v>
      </c>
      <c r="G383" s="50"/>
      <c r="H383" s="50">
        <v>0.73</v>
      </c>
      <c r="I383" s="50"/>
      <c r="K383" s="60"/>
      <c r="L383" s="56"/>
      <c r="M383" s="57"/>
      <c r="N383" s="58"/>
    </row>
    <row r="384" spans="1:21">
      <c r="A384" s="51"/>
      <c r="B384" s="84"/>
      <c r="C384" s="85"/>
      <c r="D384" s="220" t="s">
        <v>348</v>
      </c>
      <c r="E384" s="138">
        <v>10</v>
      </c>
      <c r="F384" s="139" t="s">
        <v>49</v>
      </c>
      <c r="G384" s="50">
        <v>0.11</v>
      </c>
      <c r="H384" s="50"/>
      <c r="I384" s="50"/>
      <c r="K384" s="55"/>
      <c r="L384" s="56"/>
      <c r="M384" s="57"/>
      <c r="N384" s="58"/>
    </row>
    <row r="385" spans="1:20">
      <c r="A385" s="51"/>
      <c r="B385" s="84"/>
      <c r="C385" s="85"/>
      <c r="D385" s="220" t="s">
        <v>331</v>
      </c>
      <c r="E385" s="138">
        <v>10</v>
      </c>
      <c r="F385" s="139" t="s">
        <v>49</v>
      </c>
      <c r="G385" s="50"/>
      <c r="H385" s="50"/>
      <c r="I385" s="50">
        <v>0.1</v>
      </c>
      <c r="K385" s="55"/>
      <c r="L385" s="56"/>
      <c r="M385" s="57"/>
      <c r="N385" s="58"/>
    </row>
    <row r="386" spans="1:20">
      <c r="A386" s="51"/>
      <c r="B386" s="84"/>
      <c r="C386" s="85"/>
      <c r="D386" s="220" t="s">
        <v>240</v>
      </c>
      <c r="E386" s="138">
        <v>5</v>
      </c>
      <c r="F386" s="139" t="s">
        <v>49</v>
      </c>
      <c r="G386" s="50"/>
      <c r="H386" s="50"/>
      <c r="I386" s="50">
        <v>0.05</v>
      </c>
      <c r="K386" s="55"/>
      <c r="L386" s="56"/>
      <c r="M386" s="57"/>
      <c r="N386" s="58"/>
    </row>
    <row r="387" spans="1:20">
      <c r="A387" s="51"/>
      <c r="B387" s="84"/>
      <c r="C387" s="85"/>
      <c r="D387" s="220" t="s">
        <v>370</v>
      </c>
      <c r="E387" s="138">
        <v>5</v>
      </c>
      <c r="F387" s="139" t="s">
        <v>49</v>
      </c>
      <c r="G387" s="50">
        <v>0.06</v>
      </c>
      <c r="H387" s="50"/>
      <c r="I387" s="50"/>
      <c r="K387" s="55"/>
      <c r="L387" s="56"/>
      <c r="M387" s="57"/>
      <c r="N387" s="58"/>
    </row>
    <row r="388" spans="1:20">
      <c r="A388" s="51"/>
      <c r="B388" s="84"/>
      <c r="C388" s="85"/>
      <c r="D388" s="220" t="s">
        <v>190</v>
      </c>
      <c r="E388" s="138">
        <v>1</v>
      </c>
      <c r="F388" s="139" t="s">
        <v>49</v>
      </c>
      <c r="G388" s="50"/>
      <c r="H388" s="50"/>
      <c r="I388" s="50">
        <v>0.01</v>
      </c>
      <c r="K388" s="55"/>
      <c r="L388" s="56"/>
      <c r="M388" s="57"/>
      <c r="N388" s="58"/>
    </row>
    <row r="389" spans="1:20">
      <c r="A389" s="51"/>
      <c r="B389" s="84"/>
      <c r="C389" s="86" t="s">
        <v>481</v>
      </c>
      <c r="D389" s="220" t="s">
        <v>349</v>
      </c>
      <c r="E389" s="138">
        <v>70</v>
      </c>
      <c r="F389" s="139" t="s">
        <v>12</v>
      </c>
      <c r="G389" s="50"/>
      <c r="H389" s="50"/>
      <c r="I389" s="50">
        <v>0.7</v>
      </c>
      <c r="K389" s="60"/>
      <c r="L389" s="56"/>
      <c r="M389" s="57"/>
      <c r="N389" s="58"/>
    </row>
    <row r="390" spans="1:20">
      <c r="A390" s="51"/>
      <c r="B390" s="84"/>
      <c r="C390" s="85"/>
      <c r="D390" s="220" t="s">
        <v>18</v>
      </c>
      <c r="E390" s="138">
        <v>1</v>
      </c>
      <c r="F390" s="139" t="s">
        <v>12</v>
      </c>
      <c r="G390" s="50"/>
      <c r="H390" s="50"/>
      <c r="I390" s="50">
        <v>0.01</v>
      </c>
      <c r="K390" s="55"/>
      <c r="L390" s="56"/>
      <c r="M390" s="57"/>
      <c r="N390" s="58"/>
    </row>
    <row r="391" spans="1:20">
      <c r="A391" s="51"/>
      <c r="B391" s="84"/>
      <c r="C391" s="86" t="s">
        <v>65</v>
      </c>
      <c r="D391" s="220" t="s">
        <v>238</v>
      </c>
      <c r="E391" s="138">
        <v>10</v>
      </c>
      <c r="F391" s="139" t="s">
        <v>49</v>
      </c>
      <c r="G391" s="50"/>
      <c r="H391" s="50">
        <v>0.13</v>
      </c>
      <c r="I391" s="50"/>
      <c r="K391" s="60"/>
      <c r="L391" s="56"/>
      <c r="M391" s="57"/>
      <c r="N391" s="58"/>
    </row>
    <row r="392" spans="1:20">
      <c r="A392" s="51"/>
      <c r="B392" s="84"/>
      <c r="C392" s="85"/>
      <c r="D392" s="220" t="s">
        <v>66</v>
      </c>
      <c r="E392" s="138">
        <v>5</v>
      </c>
      <c r="F392" s="139" t="s">
        <v>49</v>
      </c>
      <c r="G392" s="50"/>
      <c r="H392" s="50"/>
      <c r="I392" s="50">
        <v>0.05</v>
      </c>
      <c r="K392" s="55"/>
      <c r="L392" s="56"/>
      <c r="M392" s="57"/>
      <c r="N392" s="58"/>
    </row>
    <row r="393" spans="1:20" s="216" customFormat="1">
      <c r="A393" s="51"/>
      <c r="B393" s="84"/>
      <c r="C393" s="220"/>
      <c r="D393" s="220" t="s">
        <v>29</v>
      </c>
      <c r="E393" s="138">
        <v>5</v>
      </c>
      <c r="F393" s="139" t="s">
        <v>49</v>
      </c>
      <c r="G393" s="50"/>
      <c r="H393" s="50"/>
      <c r="I393" s="50">
        <v>0.05</v>
      </c>
      <c r="J393" s="217"/>
      <c r="K393" s="55"/>
      <c r="L393" s="56"/>
      <c r="M393" s="57"/>
      <c r="N393" s="58"/>
      <c r="O393" s="217"/>
      <c r="P393" s="217"/>
      <c r="Q393" s="217"/>
      <c r="R393" s="81"/>
    </row>
    <row r="394" spans="1:20" s="216" customFormat="1">
      <c r="A394" s="51"/>
      <c r="B394" s="84"/>
      <c r="C394" s="220"/>
      <c r="D394" s="61" t="s">
        <v>381</v>
      </c>
      <c r="E394" s="62">
        <v>5</v>
      </c>
      <c r="F394" s="63" t="s">
        <v>49</v>
      </c>
      <c r="G394" s="50"/>
      <c r="H394" s="50"/>
      <c r="I394" s="50">
        <v>0.05</v>
      </c>
      <c r="J394" s="217"/>
      <c r="K394" s="55"/>
      <c r="L394" s="56"/>
      <c r="M394" s="57"/>
      <c r="N394" s="58"/>
      <c r="O394" s="217"/>
      <c r="P394" s="217"/>
      <c r="Q394" s="217"/>
      <c r="R394" s="81"/>
    </row>
    <row r="395" spans="1:20">
      <c r="A395" s="51"/>
      <c r="B395" s="84"/>
      <c r="C395" s="85"/>
      <c r="D395" s="220" t="s">
        <v>33</v>
      </c>
      <c r="E395" s="138">
        <v>5</v>
      </c>
      <c r="F395" s="139" t="s">
        <v>49</v>
      </c>
      <c r="G395" s="50"/>
      <c r="H395" s="50"/>
      <c r="I395" s="50">
        <v>0.05</v>
      </c>
      <c r="K395" s="55"/>
      <c r="L395" s="56"/>
      <c r="M395" s="57"/>
      <c r="N395" s="58"/>
    </row>
    <row r="396" spans="1:20" s="1" customFormat="1" ht="17.25" thickBot="1">
      <c r="A396" s="111"/>
      <c r="B396" s="92"/>
      <c r="C396" s="80"/>
      <c r="D396" s="80"/>
      <c r="E396" s="92"/>
      <c r="F396" s="92"/>
      <c r="G396" s="92"/>
      <c r="H396" s="92"/>
      <c r="I396" s="92"/>
      <c r="J396" s="80"/>
      <c r="K396" s="80"/>
      <c r="L396" s="80"/>
      <c r="M396" s="92"/>
      <c r="N396" s="92"/>
      <c r="O396" s="80"/>
      <c r="P396" s="80"/>
      <c r="Q396" s="80"/>
      <c r="R396" s="92"/>
    </row>
    <row r="397" spans="1:20" ht="33">
      <c r="A397" s="39">
        <v>44133</v>
      </c>
      <c r="B397" s="112" t="s">
        <v>40</v>
      </c>
      <c r="C397" s="83" t="s">
        <v>438</v>
      </c>
      <c r="D397" s="42" t="s">
        <v>199</v>
      </c>
      <c r="E397" s="43">
        <v>65</v>
      </c>
      <c r="F397" s="44" t="s">
        <v>201</v>
      </c>
      <c r="G397" s="50">
        <v>3.25</v>
      </c>
      <c r="H397" s="50"/>
      <c r="I397" s="50"/>
      <c r="K397" s="45" t="s">
        <v>476</v>
      </c>
      <c r="L397" s="46" t="s">
        <v>199</v>
      </c>
      <c r="M397" s="47">
        <v>65</v>
      </c>
      <c r="N397" s="48" t="s">
        <v>12</v>
      </c>
      <c r="S397">
        <v>3.25</v>
      </c>
    </row>
    <row r="398" spans="1:20">
      <c r="A398" s="51"/>
      <c r="B398" s="84"/>
      <c r="C398" s="85"/>
      <c r="D398" s="218" t="s">
        <v>395</v>
      </c>
      <c r="E398" s="27">
        <v>13</v>
      </c>
      <c r="F398" s="54" t="s">
        <v>201</v>
      </c>
      <c r="G398" s="50">
        <v>0.65</v>
      </c>
      <c r="H398" s="50"/>
      <c r="I398" s="50"/>
      <c r="K398" s="55"/>
      <c r="L398" s="56" t="s">
        <v>395</v>
      </c>
      <c r="M398" s="57">
        <v>13</v>
      </c>
      <c r="N398" s="58" t="s">
        <v>12</v>
      </c>
      <c r="S398">
        <v>0.65</v>
      </c>
    </row>
    <row r="399" spans="1:20" s="216" customFormat="1">
      <c r="A399" s="51"/>
      <c r="B399" s="84"/>
      <c r="C399" s="220"/>
      <c r="D399" s="218" t="s">
        <v>439</v>
      </c>
      <c r="E399" s="306">
        <v>2</v>
      </c>
      <c r="F399" s="54" t="s">
        <v>201</v>
      </c>
      <c r="G399" s="50">
        <v>0.1</v>
      </c>
      <c r="H399" s="50"/>
      <c r="I399" s="50"/>
      <c r="J399" s="217"/>
      <c r="K399" s="55"/>
      <c r="L399" s="56" t="s">
        <v>439</v>
      </c>
      <c r="M399" s="57">
        <v>2</v>
      </c>
      <c r="N399" s="58" t="s">
        <v>12</v>
      </c>
      <c r="O399" s="217"/>
      <c r="P399" s="217"/>
      <c r="Q399" s="217"/>
      <c r="R399" s="81"/>
      <c r="S399" s="216">
        <v>0.1</v>
      </c>
    </row>
    <row r="400" spans="1:20">
      <c r="A400" s="51"/>
      <c r="B400" s="84"/>
      <c r="C400" s="85"/>
      <c r="D400" s="64" t="s">
        <v>335</v>
      </c>
      <c r="E400" s="65">
        <v>10</v>
      </c>
      <c r="F400" s="66" t="s">
        <v>201</v>
      </c>
      <c r="G400" s="50"/>
      <c r="H400" s="50">
        <v>0.18</v>
      </c>
      <c r="I400" s="50"/>
      <c r="K400" s="55"/>
      <c r="L400" s="64" t="s">
        <v>335</v>
      </c>
      <c r="M400" s="65">
        <v>10</v>
      </c>
      <c r="N400" s="66" t="s">
        <v>12</v>
      </c>
      <c r="T400">
        <v>0.18</v>
      </c>
    </row>
    <row r="401" spans="1:21">
      <c r="A401" s="51"/>
      <c r="B401" s="84"/>
      <c r="C401" s="85"/>
      <c r="D401" s="218" t="s">
        <v>334</v>
      </c>
      <c r="E401" s="27">
        <v>10</v>
      </c>
      <c r="F401" s="54" t="s">
        <v>201</v>
      </c>
      <c r="G401" s="50">
        <v>0.18</v>
      </c>
      <c r="H401" s="50"/>
      <c r="I401" s="50"/>
      <c r="K401" s="55"/>
      <c r="L401" s="56" t="s">
        <v>334</v>
      </c>
      <c r="M401" s="57">
        <v>10</v>
      </c>
      <c r="N401" s="58" t="s">
        <v>12</v>
      </c>
      <c r="S401">
        <v>0.18</v>
      </c>
    </row>
    <row r="402" spans="1:21">
      <c r="A402" s="51"/>
      <c r="B402" s="84"/>
      <c r="C402" s="85"/>
      <c r="D402" s="218" t="s">
        <v>370</v>
      </c>
      <c r="E402" s="27">
        <v>10</v>
      </c>
      <c r="F402" s="54" t="s">
        <v>201</v>
      </c>
      <c r="G402" s="50">
        <v>0.12</v>
      </c>
      <c r="H402" s="50"/>
      <c r="I402" s="50"/>
      <c r="K402" s="55"/>
      <c r="L402" s="56" t="s">
        <v>370</v>
      </c>
      <c r="M402" s="57">
        <v>10</v>
      </c>
      <c r="N402" s="58" t="s">
        <v>12</v>
      </c>
      <c r="S402">
        <v>0.12</v>
      </c>
    </row>
    <row r="403" spans="1:21">
      <c r="A403" s="51"/>
      <c r="B403" s="84"/>
      <c r="C403" s="85"/>
      <c r="D403" s="21" t="s">
        <v>29</v>
      </c>
      <c r="E403" s="27">
        <v>5</v>
      </c>
      <c r="F403" s="54" t="s">
        <v>201</v>
      </c>
      <c r="G403" s="50"/>
      <c r="H403" s="50"/>
      <c r="I403" s="50">
        <v>0.05</v>
      </c>
      <c r="K403" s="55"/>
      <c r="L403" s="56" t="s">
        <v>29</v>
      </c>
      <c r="M403" s="57">
        <v>5</v>
      </c>
      <c r="N403" s="58" t="s">
        <v>12</v>
      </c>
      <c r="U403">
        <v>0.05</v>
      </c>
    </row>
    <row r="404" spans="1:21">
      <c r="A404" s="51"/>
      <c r="B404" s="84"/>
      <c r="C404" s="85"/>
      <c r="D404" s="220" t="s">
        <v>379</v>
      </c>
      <c r="E404" s="138">
        <v>5</v>
      </c>
      <c r="F404" s="54" t="s">
        <v>201</v>
      </c>
      <c r="G404" s="50"/>
      <c r="H404" s="50"/>
      <c r="I404" s="50"/>
      <c r="K404" s="55"/>
      <c r="L404" s="56" t="s">
        <v>379</v>
      </c>
      <c r="M404" s="57">
        <v>5</v>
      </c>
      <c r="N404" s="58" t="s">
        <v>12</v>
      </c>
    </row>
    <row r="405" spans="1:21">
      <c r="A405" s="51"/>
      <c r="B405" s="84"/>
      <c r="C405" s="85"/>
      <c r="D405" s="218" t="s">
        <v>340</v>
      </c>
      <c r="E405" s="27">
        <v>5</v>
      </c>
      <c r="F405" s="54" t="s">
        <v>201</v>
      </c>
      <c r="G405" s="50"/>
      <c r="H405" s="50"/>
      <c r="I405" s="50">
        <v>0.05</v>
      </c>
      <c r="K405" s="55"/>
      <c r="L405" s="56" t="s">
        <v>347</v>
      </c>
      <c r="M405" s="57">
        <v>3</v>
      </c>
      <c r="N405" s="58" t="s">
        <v>12</v>
      </c>
      <c r="U405">
        <v>0.03</v>
      </c>
    </row>
    <row r="406" spans="1:21" s="216" customFormat="1">
      <c r="A406" s="51"/>
      <c r="B406" s="84"/>
      <c r="C406" s="220"/>
      <c r="D406" s="218" t="s">
        <v>347</v>
      </c>
      <c r="E406" s="219">
        <v>3</v>
      </c>
      <c r="F406" s="54" t="s">
        <v>201</v>
      </c>
      <c r="G406" s="50"/>
      <c r="H406" s="50"/>
      <c r="I406" s="50">
        <v>0.03</v>
      </c>
      <c r="J406" s="217"/>
      <c r="K406" s="55"/>
      <c r="L406" s="56" t="s">
        <v>369</v>
      </c>
      <c r="M406" s="57">
        <v>2</v>
      </c>
      <c r="N406" s="58" t="s">
        <v>12</v>
      </c>
      <c r="S406" s="216">
        <v>0.03</v>
      </c>
    </row>
    <row r="407" spans="1:21" s="216" customFormat="1">
      <c r="A407" s="51"/>
      <c r="B407" s="84"/>
      <c r="C407" s="220"/>
      <c r="D407" s="218" t="s">
        <v>369</v>
      </c>
      <c r="E407" s="219">
        <v>2</v>
      </c>
      <c r="F407" s="54" t="s">
        <v>201</v>
      </c>
      <c r="G407" s="50">
        <v>0.03</v>
      </c>
      <c r="H407" s="50"/>
      <c r="I407" s="50"/>
      <c r="J407" s="217"/>
      <c r="K407" s="55"/>
      <c r="L407" s="214"/>
      <c r="M407" s="214"/>
      <c r="N407" s="215"/>
    </row>
    <row r="408" spans="1:21" ht="17.25" thickBot="1">
      <c r="A408" s="51"/>
      <c r="B408" s="84"/>
      <c r="C408" s="85"/>
      <c r="D408" s="21"/>
      <c r="E408" s="27"/>
      <c r="F408" s="54"/>
      <c r="G408" s="50"/>
      <c r="H408" s="50"/>
      <c r="I408" s="50"/>
      <c r="K408" s="55"/>
      <c r="L408" s="56"/>
      <c r="M408" s="57"/>
      <c r="N408" s="58"/>
    </row>
    <row r="409" spans="1:21" ht="33">
      <c r="A409" s="51"/>
      <c r="B409" s="84"/>
      <c r="C409" s="86" t="s">
        <v>318</v>
      </c>
      <c r="D409" s="218" t="s">
        <v>336</v>
      </c>
      <c r="E409" s="27">
        <v>50</v>
      </c>
      <c r="F409" s="54" t="s">
        <v>49</v>
      </c>
      <c r="G409" s="50"/>
      <c r="H409" s="50">
        <v>1.43</v>
      </c>
      <c r="I409" s="50"/>
      <c r="K409" s="60" t="s">
        <v>422</v>
      </c>
      <c r="L409" s="56" t="s">
        <v>46</v>
      </c>
      <c r="M409" s="57">
        <v>45</v>
      </c>
      <c r="N409" s="58" t="s">
        <v>12</v>
      </c>
      <c r="O409" s="41" t="s">
        <v>150</v>
      </c>
      <c r="P409" s="134" t="s">
        <v>53</v>
      </c>
      <c r="Q409" s="134">
        <v>40</v>
      </c>
      <c r="R409" s="135" t="s">
        <v>112</v>
      </c>
      <c r="T409">
        <v>1.54</v>
      </c>
    </row>
    <row r="410" spans="1:21">
      <c r="A410" s="51"/>
      <c r="B410" s="84"/>
      <c r="C410" s="85"/>
      <c r="D410" s="218" t="s">
        <v>337</v>
      </c>
      <c r="E410" s="27">
        <v>30</v>
      </c>
      <c r="F410" s="54" t="s">
        <v>49</v>
      </c>
      <c r="G410" s="50"/>
      <c r="H410" s="50">
        <v>0.57999999999999996</v>
      </c>
      <c r="I410" s="50"/>
      <c r="K410" s="55"/>
      <c r="L410" s="56" t="s">
        <v>14</v>
      </c>
      <c r="M410" s="57">
        <v>18</v>
      </c>
      <c r="N410" s="58" t="s">
        <v>12</v>
      </c>
      <c r="O410" s="107"/>
      <c r="P410" s="56" t="s">
        <v>125</v>
      </c>
      <c r="Q410" s="56">
        <v>10</v>
      </c>
      <c r="R410" s="58" t="s">
        <v>112</v>
      </c>
      <c r="S410">
        <v>0.4</v>
      </c>
    </row>
    <row r="411" spans="1:21">
      <c r="A411" s="51"/>
      <c r="B411" s="84"/>
      <c r="C411" s="85"/>
      <c r="D411" s="218" t="s">
        <v>14</v>
      </c>
      <c r="E411" s="27">
        <v>15</v>
      </c>
      <c r="F411" s="54" t="s">
        <v>49</v>
      </c>
      <c r="G411" s="50">
        <v>0.17</v>
      </c>
      <c r="H411" s="50"/>
      <c r="I411" s="50"/>
      <c r="K411" s="55"/>
      <c r="L411" s="56" t="s">
        <v>15</v>
      </c>
      <c r="M411" s="57">
        <v>5</v>
      </c>
      <c r="N411" s="58" t="s">
        <v>12</v>
      </c>
      <c r="O411" s="107"/>
      <c r="P411" s="56" t="s">
        <v>62</v>
      </c>
      <c r="Q411" s="56">
        <v>10</v>
      </c>
      <c r="R411" s="58" t="s">
        <v>112</v>
      </c>
      <c r="U411">
        <v>0.15</v>
      </c>
    </row>
    <row r="412" spans="1:21">
      <c r="A412" s="51"/>
      <c r="B412" s="84"/>
      <c r="C412" s="85"/>
      <c r="D412" s="218" t="s">
        <v>338</v>
      </c>
      <c r="E412" s="27">
        <v>5</v>
      </c>
      <c r="F412" s="54" t="s">
        <v>49</v>
      </c>
      <c r="G412" s="50"/>
      <c r="H412" s="50"/>
      <c r="I412" s="50">
        <v>0.05</v>
      </c>
      <c r="K412" s="55"/>
      <c r="L412" s="56" t="s">
        <v>181</v>
      </c>
      <c r="M412" s="57">
        <v>5</v>
      </c>
      <c r="N412" s="58" t="s">
        <v>12</v>
      </c>
      <c r="O412" s="107"/>
      <c r="P412" s="56" t="s">
        <v>151</v>
      </c>
      <c r="Q412" s="56">
        <v>5</v>
      </c>
      <c r="R412" s="58" t="s">
        <v>49</v>
      </c>
      <c r="U412">
        <v>0.1</v>
      </c>
    </row>
    <row r="413" spans="1:21">
      <c r="A413" s="51"/>
      <c r="B413" s="84"/>
      <c r="C413" s="85"/>
      <c r="D413" s="218" t="s">
        <v>319</v>
      </c>
      <c r="E413" s="27">
        <v>5</v>
      </c>
      <c r="F413" s="54" t="s">
        <v>49</v>
      </c>
      <c r="G413" s="50"/>
      <c r="H413" s="50"/>
      <c r="I413" s="50">
        <v>0.05</v>
      </c>
      <c r="K413" s="55"/>
      <c r="L413" s="56" t="s">
        <v>320</v>
      </c>
      <c r="M413" s="57">
        <v>5</v>
      </c>
      <c r="N413" s="58" t="s">
        <v>12</v>
      </c>
      <c r="O413" s="107"/>
      <c r="P413" s="61" t="s">
        <v>152</v>
      </c>
      <c r="Q413" s="61">
        <v>5</v>
      </c>
      <c r="R413" s="63" t="s">
        <v>49</v>
      </c>
      <c r="U413">
        <v>0.1</v>
      </c>
    </row>
    <row r="414" spans="1:21" s="216" customFormat="1">
      <c r="A414" s="51"/>
      <c r="B414" s="84"/>
      <c r="C414" s="220"/>
      <c r="D414" s="218" t="s">
        <v>321</v>
      </c>
      <c r="E414" s="219">
        <v>8</v>
      </c>
      <c r="F414" s="54" t="s">
        <v>49</v>
      </c>
      <c r="G414" s="50"/>
      <c r="H414" s="50"/>
      <c r="I414" s="50">
        <v>0.08</v>
      </c>
      <c r="J414" s="217"/>
      <c r="K414" s="55"/>
      <c r="L414" s="56" t="s">
        <v>182</v>
      </c>
      <c r="M414" s="57">
        <v>1</v>
      </c>
      <c r="N414" s="58" t="s">
        <v>12</v>
      </c>
      <c r="O414" s="107"/>
      <c r="P414" s="61" t="s">
        <v>153</v>
      </c>
      <c r="Q414" s="61">
        <v>5</v>
      </c>
      <c r="R414" s="63" t="s">
        <v>49</v>
      </c>
      <c r="U414" s="216">
        <v>0.06</v>
      </c>
    </row>
    <row r="415" spans="1:21">
      <c r="A415" s="51"/>
      <c r="B415" s="84"/>
      <c r="C415" s="220"/>
      <c r="D415" s="218" t="s">
        <v>322</v>
      </c>
      <c r="E415" s="27">
        <v>1</v>
      </c>
      <c r="F415" s="54" t="s">
        <v>49</v>
      </c>
      <c r="G415" s="50"/>
      <c r="H415" s="50"/>
      <c r="I415" s="50">
        <v>0.01</v>
      </c>
      <c r="K415" s="55"/>
      <c r="L415" s="56" t="s">
        <v>323</v>
      </c>
      <c r="M415" s="57">
        <v>1</v>
      </c>
      <c r="N415" s="58" t="s">
        <v>12</v>
      </c>
      <c r="O415" s="107"/>
      <c r="P415" s="56" t="s">
        <v>154</v>
      </c>
      <c r="Q415" s="56">
        <v>5</v>
      </c>
      <c r="R415" s="58" t="s">
        <v>49</v>
      </c>
      <c r="U415">
        <v>0.06</v>
      </c>
    </row>
    <row r="416" spans="1:21" s="216" customFormat="1" ht="17.25" thickBot="1">
      <c r="A416" s="51"/>
      <c r="B416" s="84"/>
      <c r="C416" s="220"/>
      <c r="D416" s="218" t="s">
        <v>324</v>
      </c>
      <c r="E416" s="219">
        <v>1</v>
      </c>
      <c r="F416" s="54" t="s">
        <v>49</v>
      </c>
      <c r="G416" s="50"/>
      <c r="H416" s="50"/>
      <c r="I416" s="50">
        <v>0.01</v>
      </c>
      <c r="J416" s="217"/>
      <c r="K416" s="55"/>
      <c r="L416" s="56"/>
      <c r="M416" s="57"/>
      <c r="N416" s="58"/>
      <c r="O416" s="108"/>
      <c r="P416" s="68" t="s">
        <v>155</v>
      </c>
      <c r="Q416" s="68"/>
      <c r="R416" s="69" t="s">
        <v>49</v>
      </c>
    </row>
    <row r="417" spans="1:21">
      <c r="A417" s="51"/>
      <c r="B417" s="84"/>
      <c r="C417" s="86" t="s">
        <v>17</v>
      </c>
      <c r="D417" s="21" t="s">
        <v>17</v>
      </c>
      <c r="E417" s="27">
        <v>70</v>
      </c>
      <c r="F417" s="54" t="s">
        <v>12</v>
      </c>
      <c r="G417" s="50"/>
      <c r="H417" s="50"/>
      <c r="I417" s="50">
        <v>0.7</v>
      </c>
      <c r="K417" s="60" t="s">
        <v>17</v>
      </c>
      <c r="L417" s="56" t="s">
        <v>17</v>
      </c>
      <c r="M417" s="57">
        <v>70</v>
      </c>
      <c r="N417" s="58" t="s">
        <v>12</v>
      </c>
      <c r="U417">
        <v>0.7</v>
      </c>
    </row>
    <row r="418" spans="1:21">
      <c r="A418" s="51"/>
      <c r="B418" s="84"/>
      <c r="C418" s="85"/>
      <c r="D418" s="21" t="s">
        <v>18</v>
      </c>
      <c r="E418" s="27">
        <v>1</v>
      </c>
      <c r="F418" s="54" t="s">
        <v>12</v>
      </c>
      <c r="G418" s="50"/>
      <c r="H418" s="50"/>
      <c r="I418" s="50">
        <v>0.01</v>
      </c>
      <c r="K418" s="55"/>
      <c r="L418" s="56" t="s">
        <v>18</v>
      </c>
      <c r="M418" s="57">
        <v>1</v>
      </c>
      <c r="N418" s="58" t="s">
        <v>12</v>
      </c>
      <c r="U418">
        <v>0.01</v>
      </c>
    </row>
    <row r="419" spans="1:21">
      <c r="A419" s="51"/>
      <c r="B419" s="84"/>
      <c r="C419" s="86" t="s">
        <v>294</v>
      </c>
      <c r="D419" s="218" t="s">
        <v>360</v>
      </c>
      <c r="E419" s="27">
        <v>25</v>
      </c>
      <c r="F419" s="54" t="s">
        <v>49</v>
      </c>
      <c r="G419" s="50"/>
      <c r="H419" s="50"/>
      <c r="I419" s="50">
        <v>0.25</v>
      </c>
      <c r="K419" s="60" t="s">
        <v>294</v>
      </c>
      <c r="L419" s="56" t="s">
        <v>360</v>
      </c>
      <c r="M419" s="57">
        <v>25</v>
      </c>
      <c r="N419" s="58" t="s">
        <v>49</v>
      </c>
      <c r="U419">
        <v>0.25</v>
      </c>
    </row>
    <row r="420" spans="1:21">
      <c r="A420" s="51"/>
      <c r="B420" s="84"/>
      <c r="C420" s="85"/>
      <c r="D420" s="61" t="s">
        <v>316</v>
      </c>
      <c r="E420" s="62">
        <v>3</v>
      </c>
      <c r="F420" s="63" t="s">
        <v>49</v>
      </c>
      <c r="G420" s="50"/>
      <c r="H420" s="50"/>
      <c r="I420" s="50">
        <v>0.03</v>
      </c>
      <c r="K420" s="55"/>
      <c r="L420" s="61" t="s">
        <v>316</v>
      </c>
      <c r="M420" s="62">
        <v>3</v>
      </c>
      <c r="N420" s="63" t="s">
        <v>49</v>
      </c>
      <c r="U420">
        <v>0.03</v>
      </c>
    </row>
    <row r="421" spans="1:21">
      <c r="A421" s="51"/>
      <c r="B421" s="84"/>
      <c r="C421" s="85"/>
      <c r="D421" s="21" t="s">
        <v>29</v>
      </c>
      <c r="E421" s="27">
        <v>2</v>
      </c>
      <c r="F421" s="54" t="s">
        <v>49</v>
      </c>
      <c r="G421" s="50"/>
      <c r="H421" s="50"/>
      <c r="I421" s="50">
        <v>0.02</v>
      </c>
      <c r="K421" s="55"/>
      <c r="L421" s="56" t="s">
        <v>29</v>
      </c>
      <c r="M421" s="57">
        <v>2</v>
      </c>
      <c r="N421" s="58" t="s">
        <v>49</v>
      </c>
      <c r="U421">
        <v>0.02</v>
      </c>
    </row>
    <row r="422" spans="1:21">
      <c r="A422" s="51"/>
      <c r="B422" s="84"/>
      <c r="C422" s="85"/>
      <c r="D422" s="218" t="s">
        <v>328</v>
      </c>
      <c r="E422" s="27"/>
      <c r="F422" s="54"/>
      <c r="G422" s="50"/>
      <c r="H422" s="50"/>
      <c r="I422" s="50"/>
      <c r="K422" s="55"/>
      <c r="L422" s="56"/>
      <c r="M422" s="57"/>
      <c r="N422" s="58"/>
    </row>
    <row r="423" spans="1:21" ht="17.25" thickBot="1">
      <c r="A423" s="71"/>
      <c r="B423" s="88"/>
      <c r="C423" s="89" t="s">
        <v>107</v>
      </c>
      <c r="D423" s="74" t="s">
        <v>107</v>
      </c>
      <c r="E423" s="90">
        <v>1</v>
      </c>
      <c r="F423" s="91" t="s">
        <v>27</v>
      </c>
      <c r="G423" s="50"/>
      <c r="H423" s="50"/>
      <c r="I423" s="50"/>
      <c r="K423" s="77" t="s">
        <v>107</v>
      </c>
      <c r="L423" s="68" t="s">
        <v>20</v>
      </c>
      <c r="M423" s="78">
        <v>1</v>
      </c>
      <c r="N423" s="69" t="s">
        <v>27</v>
      </c>
      <c r="S423" s="156">
        <f t="shared" ref="S423:T423" si="11">SUM(S397:S422)</f>
        <v>4.7300000000000004</v>
      </c>
      <c r="T423" s="156">
        <f t="shared" si="11"/>
        <v>1.72</v>
      </c>
      <c r="U423" s="156">
        <f>SUM(U397:U422)</f>
        <v>1.56</v>
      </c>
    </row>
    <row r="424" spans="1:21" s="1" customFormat="1" ht="17.25" thickBot="1">
      <c r="A424" s="111"/>
      <c r="B424" s="92"/>
      <c r="C424" s="80"/>
      <c r="D424" s="80"/>
      <c r="E424" s="92"/>
      <c r="F424" s="92"/>
      <c r="G424" s="92"/>
      <c r="H424" s="92"/>
      <c r="I424" s="92"/>
      <c r="J424" s="80"/>
      <c r="K424" s="80"/>
      <c r="L424" s="80"/>
      <c r="M424" s="92"/>
      <c r="N424" s="92"/>
      <c r="O424" s="80"/>
      <c r="P424" s="80"/>
      <c r="Q424" s="80"/>
      <c r="R424" s="92"/>
    </row>
    <row r="425" spans="1:21">
      <c r="A425" s="39">
        <v>44134</v>
      </c>
      <c r="B425" s="112" t="s">
        <v>41</v>
      </c>
      <c r="C425" s="83" t="s">
        <v>10</v>
      </c>
      <c r="D425" s="42" t="s">
        <v>42</v>
      </c>
      <c r="E425" s="43">
        <v>65</v>
      </c>
      <c r="F425" s="44" t="s">
        <v>49</v>
      </c>
      <c r="G425" s="50">
        <v>3.25</v>
      </c>
      <c r="H425" s="50"/>
      <c r="I425" s="50"/>
      <c r="K425" s="45" t="s">
        <v>295</v>
      </c>
      <c r="L425" s="46" t="s">
        <v>11</v>
      </c>
      <c r="M425" s="47">
        <v>65</v>
      </c>
      <c r="N425" s="48" t="s">
        <v>12</v>
      </c>
      <c r="S425">
        <v>3.25</v>
      </c>
    </row>
    <row r="426" spans="1:21">
      <c r="A426" s="51"/>
      <c r="B426" s="84"/>
      <c r="C426" s="85"/>
      <c r="D426" s="218" t="s">
        <v>13</v>
      </c>
      <c r="E426" s="27">
        <v>15</v>
      </c>
      <c r="F426" s="54" t="s">
        <v>49</v>
      </c>
      <c r="G426" s="50">
        <v>0.75</v>
      </c>
      <c r="H426" s="50"/>
      <c r="I426" s="50"/>
      <c r="K426" s="55"/>
      <c r="L426" s="56" t="s">
        <v>296</v>
      </c>
      <c r="M426" s="57">
        <v>15</v>
      </c>
      <c r="N426" s="58" t="s">
        <v>12</v>
      </c>
      <c r="S426">
        <v>0.75</v>
      </c>
    </row>
    <row r="427" spans="1:21" ht="33">
      <c r="A427" s="51"/>
      <c r="B427" s="84"/>
      <c r="C427" s="86" t="s">
        <v>297</v>
      </c>
      <c r="D427" s="21" t="s">
        <v>298</v>
      </c>
      <c r="E427" s="27">
        <v>55</v>
      </c>
      <c r="F427" s="54" t="s">
        <v>12</v>
      </c>
      <c r="G427" s="50"/>
      <c r="H427" s="50">
        <v>1.57</v>
      </c>
      <c r="I427" s="50"/>
      <c r="K427" s="60" t="s">
        <v>156</v>
      </c>
      <c r="L427" s="56" t="s">
        <v>157</v>
      </c>
      <c r="M427" s="57">
        <v>1</v>
      </c>
      <c r="N427" s="58" t="s">
        <v>27</v>
      </c>
      <c r="T427">
        <v>2</v>
      </c>
    </row>
    <row r="428" spans="1:21">
      <c r="A428" s="51"/>
      <c r="B428" s="84"/>
      <c r="C428" s="85"/>
      <c r="D428" s="218" t="s">
        <v>440</v>
      </c>
      <c r="E428" s="27">
        <v>10</v>
      </c>
      <c r="F428" s="54" t="s">
        <v>12</v>
      </c>
      <c r="G428" s="50">
        <v>0.11</v>
      </c>
      <c r="H428" s="50"/>
      <c r="I428" s="50"/>
      <c r="K428" s="55"/>
      <c r="L428" s="56" t="s">
        <v>33</v>
      </c>
      <c r="M428" s="57">
        <v>5</v>
      </c>
      <c r="N428" s="58" t="s">
        <v>12</v>
      </c>
      <c r="U428">
        <v>0.05</v>
      </c>
    </row>
    <row r="429" spans="1:21">
      <c r="A429" s="51"/>
      <c r="B429" s="84"/>
      <c r="C429" s="85"/>
      <c r="D429" s="61" t="s">
        <v>441</v>
      </c>
      <c r="E429" s="62">
        <v>5</v>
      </c>
      <c r="F429" s="63" t="s">
        <v>12</v>
      </c>
      <c r="G429" s="50"/>
      <c r="H429" s="50"/>
      <c r="I429" s="50">
        <v>0.05</v>
      </c>
      <c r="K429" s="55"/>
      <c r="L429" s="56" t="s">
        <v>29</v>
      </c>
      <c r="M429" s="57">
        <v>5</v>
      </c>
      <c r="N429" s="58" t="s">
        <v>12</v>
      </c>
      <c r="U429">
        <v>0.05</v>
      </c>
    </row>
    <row r="430" spans="1:21">
      <c r="A430" s="51"/>
      <c r="B430" s="84"/>
      <c r="C430" s="85"/>
      <c r="D430" s="21"/>
      <c r="E430" s="27"/>
      <c r="F430" s="54"/>
      <c r="G430" s="50"/>
      <c r="H430" s="50"/>
      <c r="I430" s="50"/>
      <c r="K430" s="55"/>
      <c r="L430" s="56"/>
      <c r="M430" s="57"/>
      <c r="N430" s="58"/>
    </row>
    <row r="431" spans="1:21" ht="17.25" thickBot="1">
      <c r="A431" s="51"/>
      <c r="B431" s="84"/>
      <c r="C431" s="85"/>
      <c r="D431" s="21"/>
      <c r="E431" s="27"/>
      <c r="F431" s="54"/>
      <c r="G431" s="50"/>
      <c r="H431" s="50"/>
      <c r="I431" s="50"/>
      <c r="K431" s="55"/>
      <c r="L431" s="56"/>
      <c r="M431" s="57"/>
      <c r="N431" s="58"/>
    </row>
    <row r="432" spans="1:21" ht="33">
      <c r="A432" s="51"/>
      <c r="B432" s="84"/>
      <c r="C432" s="86" t="s">
        <v>299</v>
      </c>
      <c r="D432" s="21" t="s">
        <v>24</v>
      </c>
      <c r="E432" s="27">
        <v>65</v>
      </c>
      <c r="F432" s="54" t="s">
        <v>12</v>
      </c>
      <c r="G432" s="50"/>
      <c r="H432" s="50">
        <v>0.81</v>
      </c>
      <c r="I432" s="50"/>
      <c r="K432" s="60" t="s">
        <v>299</v>
      </c>
      <c r="L432" s="56" t="s">
        <v>24</v>
      </c>
      <c r="M432" s="57">
        <v>65</v>
      </c>
      <c r="N432" s="87" t="s">
        <v>12</v>
      </c>
      <c r="O432" s="45" t="s">
        <v>131</v>
      </c>
      <c r="P432" s="46" t="s">
        <v>132</v>
      </c>
      <c r="Q432" s="46">
        <v>60</v>
      </c>
      <c r="R432" s="48" t="s">
        <v>112</v>
      </c>
      <c r="T432">
        <v>0.8</v>
      </c>
      <c r="U432">
        <v>0.6</v>
      </c>
    </row>
    <row r="433" spans="1:21">
      <c r="A433" s="51"/>
      <c r="B433" s="84"/>
      <c r="C433" s="85"/>
      <c r="D433" s="220" t="s">
        <v>341</v>
      </c>
      <c r="E433" s="138">
        <v>5</v>
      </c>
      <c r="F433" s="139" t="s">
        <v>12</v>
      </c>
      <c r="G433" s="50"/>
      <c r="H433" s="50">
        <v>0.14000000000000001</v>
      </c>
      <c r="I433" s="50"/>
      <c r="K433" s="55"/>
      <c r="L433" s="61" t="s">
        <v>287</v>
      </c>
      <c r="M433" s="62">
        <v>5</v>
      </c>
      <c r="N433" s="102" t="s">
        <v>12</v>
      </c>
      <c r="O433" s="55"/>
      <c r="P433" s="61" t="s">
        <v>124</v>
      </c>
      <c r="Q433" s="61">
        <v>5</v>
      </c>
      <c r="R433" s="63" t="s">
        <v>112</v>
      </c>
      <c r="U433">
        <v>0.1</v>
      </c>
    </row>
    <row r="434" spans="1:21">
      <c r="A434" s="51"/>
      <c r="B434" s="84"/>
      <c r="C434" s="85"/>
      <c r="D434" s="21" t="s">
        <v>29</v>
      </c>
      <c r="E434" s="27">
        <v>5</v>
      </c>
      <c r="F434" s="54" t="s">
        <v>12</v>
      </c>
      <c r="G434" s="50"/>
      <c r="H434" s="50"/>
      <c r="I434" s="50">
        <v>0.05</v>
      </c>
      <c r="K434" s="55"/>
      <c r="L434" s="56" t="s">
        <v>29</v>
      </c>
      <c r="M434" s="57">
        <v>5</v>
      </c>
      <c r="N434" s="87" t="s">
        <v>12</v>
      </c>
      <c r="O434" s="55"/>
      <c r="P434" s="56" t="s">
        <v>116</v>
      </c>
      <c r="Q434" s="56">
        <v>5</v>
      </c>
      <c r="R434" s="58" t="s">
        <v>112</v>
      </c>
      <c r="U434">
        <v>0.1</v>
      </c>
    </row>
    <row r="435" spans="1:21" ht="17.25" thickBot="1">
      <c r="A435" s="51"/>
      <c r="B435" s="84"/>
      <c r="C435" s="85"/>
      <c r="D435" s="61" t="s">
        <v>381</v>
      </c>
      <c r="E435" s="62">
        <v>5</v>
      </c>
      <c r="F435" s="63" t="s">
        <v>12</v>
      </c>
      <c r="G435" s="50"/>
      <c r="H435" s="50"/>
      <c r="I435" s="50">
        <v>0.05</v>
      </c>
      <c r="K435" s="55"/>
      <c r="L435" s="61" t="s">
        <v>381</v>
      </c>
      <c r="M435" s="62">
        <v>5</v>
      </c>
      <c r="N435" s="102" t="s">
        <v>12</v>
      </c>
      <c r="O435" s="67"/>
      <c r="P435" s="68" t="s">
        <v>442</v>
      </c>
      <c r="Q435" s="68">
        <v>5</v>
      </c>
      <c r="R435" s="69" t="s">
        <v>49</v>
      </c>
      <c r="U435">
        <v>0.55000000000000004</v>
      </c>
    </row>
    <row r="436" spans="1:21">
      <c r="A436" s="51"/>
      <c r="B436" s="84"/>
      <c r="C436" s="85"/>
      <c r="D436" s="21" t="s">
        <v>190</v>
      </c>
      <c r="E436" s="27"/>
      <c r="F436" s="54" t="s">
        <v>12</v>
      </c>
      <c r="G436" s="50"/>
      <c r="H436" s="50"/>
      <c r="I436" s="50">
        <v>0</v>
      </c>
      <c r="K436" s="55"/>
      <c r="L436" s="56"/>
      <c r="M436" s="57"/>
      <c r="N436" s="58"/>
    </row>
    <row r="437" spans="1:21">
      <c r="A437" s="51"/>
      <c r="B437" s="84"/>
      <c r="C437" s="85"/>
      <c r="D437" s="21"/>
      <c r="E437" s="27"/>
      <c r="F437" s="54" t="s">
        <v>12</v>
      </c>
      <c r="G437" s="50"/>
      <c r="H437" s="50"/>
      <c r="I437" s="50"/>
      <c r="K437" s="55"/>
      <c r="L437" s="56"/>
      <c r="M437" s="57"/>
      <c r="N437" s="58"/>
    </row>
    <row r="438" spans="1:21">
      <c r="A438" s="51"/>
      <c r="B438" s="84"/>
      <c r="C438" s="86" t="s">
        <v>17</v>
      </c>
      <c r="D438" s="21" t="s">
        <v>17</v>
      </c>
      <c r="E438" s="27">
        <v>70</v>
      </c>
      <c r="F438" s="54" t="s">
        <v>12</v>
      </c>
      <c r="G438" s="50"/>
      <c r="H438" s="50"/>
      <c r="I438" s="50">
        <v>0.7</v>
      </c>
      <c r="K438" s="60" t="s">
        <v>17</v>
      </c>
      <c r="L438" s="56" t="s">
        <v>17</v>
      </c>
      <c r="M438" s="57">
        <v>70</v>
      </c>
      <c r="N438" s="58" t="s">
        <v>12</v>
      </c>
      <c r="U438">
        <v>0.7</v>
      </c>
    </row>
    <row r="439" spans="1:21">
      <c r="A439" s="51"/>
      <c r="B439" s="84"/>
      <c r="C439" s="85"/>
      <c r="D439" s="21" t="s">
        <v>25</v>
      </c>
      <c r="E439" s="27"/>
      <c r="F439" s="54" t="s">
        <v>12</v>
      </c>
      <c r="G439" s="50"/>
      <c r="H439" s="50"/>
      <c r="I439" s="50">
        <v>0</v>
      </c>
      <c r="K439" s="55"/>
      <c r="L439" s="56"/>
      <c r="M439" s="57"/>
      <c r="N439" s="58"/>
    </row>
    <row r="440" spans="1:21">
      <c r="A440" s="51"/>
      <c r="B440" s="84"/>
      <c r="C440" s="86" t="s">
        <v>63</v>
      </c>
      <c r="D440" s="21" t="s">
        <v>35</v>
      </c>
      <c r="E440" s="27">
        <v>10</v>
      </c>
      <c r="F440" s="54" t="s">
        <v>12</v>
      </c>
      <c r="G440" s="50">
        <v>0.11</v>
      </c>
      <c r="H440" s="50"/>
      <c r="I440" s="50"/>
      <c r="K440" s="86" t="s">
        <v>63</v>
      </c>
      <c r="L440" s="56" t="s">
        <v>35</v>
      </c>
      <c r="M440" s="57">
        <v>10</v>
      </c>
      <c r="N440" s="58" t="s">
        <v>12</v>
      </c>
      <c r="S440">
        <v>0.11</v>
      </c>
    </row>
    <row r="441" spans="1:21">
      <c r="A441" s="51"/>
      <c r="B441" s="84"/>
      <c r="C441" s="85"/>
      <c r="D441" s="21" t="s">
        <v>43</v>
      </c>
      <c r="E441" s="27">
        <v>10</v>
      </c>
      <c r="F441" s="54" t="s">
        <v>12</v>
      </c>
      <c r="G441" s="50"/>
      <c r="H441" s="50"/>
      <c r="I441" s="50">
        <v>0.1</v>
      </c>
      <c r="K441" s="56"/>
      <c r="L441" s="56" t="s">
        <v>43</v>
      </c>
      <c r="M441" s="57">
        <v>10</v>
      </c>
      <c r="N441" s="58" t="s">
        <v>12</v>
      </c>
      <c r="U441">
        <v>0.1</v>
      </c>
    </row>
    <row r="442" spans="1:21">
      <c r="A442" s="51"/>
      <c r="B442" s="84"/>
      <c r="C442" s="85"/>
      <c r="D442" s="21" t="s">
        <v>44</v>
      </c>
      <c r="E442" s="27">
        <v>10</v>
      </c>
      <c r="F442" s="54" t="s">
        <v>12</v>
      </c>
      <c r="G442" s="50"/>
      <c r="H442" s="50"/>
      <c r="I442" s="50">
        <v>0.1</v>
      </c>
      <c r="K442" s="55"/>
      <c r="L442" s="56"/>
      <c r="M442" s="57"/>
      <c r="N442" s="58"/>
    </row>
    <row r="443" spans="1:21" ht="17.25" thickBot="1">
      <c r="A443" s="71"/>
      <c r="B443" s="88"/>
      <c r="C443" s="89" t="s">
        <v>19</v>
      </c>
      <c r="D443" s="74" t="s">
        <v>19</v>
      </c>
      <c r="E443" s="90">
        <v>1</v>
      </c>
      <c r="F443" s="91" t="s">
        <v>27</v>
      </c>
      <c r="G443" s="50"/>
      <c r="H443" s="50"/>
      <c r="I443" s="50"/>
      <c r="K443" s="77" t="s">
        <v>19</v>
      </c>
      <c r="L443" s="68" t="s">
        <v>19</v>
      </c>
      <c r="M443" s="78">
        <v>1</v>
      </c>
      <c r="N443" s="69" t="s">
        <v>27</v>
      </c>
      <c r="S443" s="156">
        <f t="shared" ref="S443:T443" si="12">SUM(S425:S442)</f>
        <v>4.1100000000000003</v>
      </c>
      <c r="T443" s="156">
        <f t="shared" si="12"/>
        <v>2.8</v>
      </c>
      <c r="U443" s="156">
        <f>SUM(U425:U442)</f>
        <v>2.25</v>
      </c>
    </row>
    <row r="444" spans="1:21" s="1" customFormat="1">
      <c r="A444" s="111"/>
      <c r="B444" s="92"/>
      <c r="C444" s="80"/>
      <c r="D444" s="80"/>
      <c r="E444" s="92"/>
      <c r="F444" s="92"/>
      <c r="G444" s="92"/>
      <c r="H444" s="92"/>
      <c r="I444" s="92"/>
      <c r="J444" s="80"/>
      <c r="K444" s="80"/>
      <c r="L444" s="80"/>
      <c r="M444" s="92"/>
      <c r="N444" s="92"/>
      <c r="O444" s="80"/>
      <c r="P444" s="80"/>
      <c r="Q444" s="80"/>
      <c r="R444" s="92"/>
    </row>
    <row r="445" spans="1:21" hidden="1">
      <c r="A445" s="39"/>
      <c r="B445" s="112"/>
      <c r="C445" s="83"/>
      <c r="D445" s="42"/>
      <c r="E445" s="43"/>
      <c r="F445" s="44"/>
      <c r="G445" s="50"/>
      <c r="H445" s="50"/>
      <c r="I445" s="50"/>
      <c r="K445" s="45"/>
      <c r="L445" s="46"/>
      <c r="M445" s="47"/>
      <c r="N445" s="48"/>
    </row>
    <row r="446" spans="1:21" hidden="1">
      <c r="A446" s="51"/>
      <c r="B446" s="84"/>
      <c r="C446" s="85"/>
      <c r="D446" s="21"/>
      <c r="E446" s="27"/>
      <c r="F446" s="54"/>
      <c r="G446" s="50"/>
      <c r="H446" s="50"/>
      <c r="I446" s="50"/>
      <c r="K446" s="55"/>
      <c r="L446" s="56"/>
      <c r="M446" s="57"/>
      <c r="N446" s="58"/>
    </row>
    <row r="447" spans="1:21" hidden="1">
      <c r="A447" s="51"/>
      <c r="B447" s="84"/>
      <c r="C447" s="86"/>
      <c r="D447" s="21"/>
      <c r="E447" s="27"/>
      <c r="F447" s="54"/>
      <c r="G447" s="50"/>
      <c r="H447" s="50"/>
      <c r="I447" s="50"/>
      <c r="K447" s="60"/>
      <c r="L447" s="56"/>
      <c r="M447" s="57"/>
      <c r="N447" s="58"/>
    </row>
    <row r="448" spans="1:21" hidden="1">
      <c r="A448" s="51"/>
      <c r="B448" s="84"/>
      <c r="C448" s="85"/>
      <c r="D448" s="21"/>
      <c r="E448" s="27"/>
      <c r="F448" s="54"/>
      <c r="G448" s="50"/>
      <c r="H448" s="50"/>
      <c r="I448" s="50"/>
      <c r="K448" s="55"/>
      <c r="L448" s="56"/>
      <c r="M448" s="57"/>
      <c r="N448" s="58"/>
    </row>
    <row r="449" spans="1:18" hidden="1">
      <c r="A449" s="51"/>
      <c r="B449" s="84"/>
      <c r="C449" s="85"/>
      <c r="D449" s="21"/>
      <c r="E449" s="27"/>
      <c r="F449" s="54"/>
      <c r="G449" s="50"/>
      <c r="H449" s="50"/>
      <c r="I449" s="50"/>
      <c r="K449" s="55"/>
      <c r="L449" s="56"/>
      <c r="M449" s="57"/>
      <c r="N449" s="58"/>
    </row>
    <row r="450" spans="1:18" hidden="1">
      <c r="A450" s="51"/>
      <c r="B450" s="84"/>
      <c r="C450" s="85"/>
      <c r="D450" s="21"/>
      <c r="E450" s="27"/>
      <c r="F450" s="54"/>
      <c r="G450" s="50"/>
      <c r="H450" s="50"/>
      <c r="I450" s="50"/>
      <c r="K450" s="55"/>
      <c r="L450" s="56"/>
      <c r="M450" s="57"/>
      <c r="N450" s="58"/>
    </row>
    <row r="451" spans="1:18" hidden="1">
      <c r="A451" s="51"/>
      <c r="B451" s="84"/>
      <c r="C451" s="85"/>
      <c r="D451" s="21"/>
      <c r="E451" s="27"/>
      <c r="F451" s="54"/>
      <c r="G451" s="50"/>
      <c r="H451" s="50"/>
      <c r="I451" s="50"/>
      <c r="K451" s="55"/>
      <c r="L451" s="56"/>
      <c r="M451" s="57"/>
      <c r="N451" s="58"/>
    </row>
    <row r="452" spans="1:18" hidden="1">
      <c r="A452" s="51"/>
      <c r="B452" s="84"/>
      <c r="C452" s="85"/>
      <c r="D452" s="21"/>
      <c r="E452" s="27"/>
      <c r="F452" s="54"/>
      <c r="G452" s="50"/>
      <c r="H452" s="50"/>
      <c r="I452" s="50"/>
      <c r="K452" s="55"/>
      <c r="L452" s="56"/>
      <c r="M452" s="57"/>
      <c r="N452" s="58"/>
    </row>
    <row r="453" spans="1:18" ht="17.25" hidden="1" thickBot="1">
      <c r="A453" s="51"/>
      <c r="B453" s="84"/>
      <c r="C453" s="85"/>
      <c r="D453" s="21"/>
      <c r="E453" s="27"/>
      <c r="F453" s="54"/>
      <c r="G453" s="50"/>
      <c r="H453" s="50"/>
      <c r="I453" s="50"/>
      <c r="K453" s="55"/>
      <c r="L453" s="56"/>
      <c r="M453" s="57"/>
      <c r="N453" s="58"/>
    </row>
    <row r="454" spans="1:18" hidden="1">
      <c r="A454" s="51"/>
      <c r="B454" s="84"/>
      <c r="C454" s="86"/>
      <c r="D454" s="21"/>
      <c r="E454" s="27"/>
      <c r="F454" s="54"/>
      <c r="G454" s="50"/>
      <c r="H454" s="50"/>
      <c r="I454" s="50"/>
      <c r="K454" s="60"/>
      <c r="L454" s="56"/>
      <c r="M454" s="57"/>
      <c r="N454" s="58"/>
      <c r="O454" s="41"/>
      <c r="P454" s="46"/>
      <c r="Q454" s="46"/>
      <c r="R454" s="48"/>
    </row>
    <row r="455" spans="1:18" hidden="1">
      <c r="A455" s="51"/>
      <c r="B455" s="84"/>
      <c r="C455" s="85"/>
      <c r="D455" s="21"/>
      <c r="E455" s="27"/>
      <c r="F455" s="54"/>
      <c r="G455" s="50"/>
      <c r="H455" s="50"/>
      <c r="I455" s="50"/>
      <c r="K455" s="55"/>
      <c r="L455" s="56"/>
      <c r="M455" s="57"/>
      <c r="N455" s="58"/>
      <c r="O455" s="107"/>
      <c r="P455" s="56"/>
      <c r="Q455" s="56"/>
      <c r="R455" s="58"/>
    </row>
    <row r="456" spans="1:18" ht="17.25" hidden="1" thickBot="1">
      <c r="A456" s="51"/>
      <c r="B456" s="84"/>
      <c r="C456" s="85"/>
      <c r="D456" s="21"/>
      <c r="E456" s="27"/>
      <c r="F456" s="54"/>
      <c r="G456" s="50"/>
      <c r="H456" s="50"/>
      <c r="I456" s="50"/>
      <c r="K456" s="55"/>
      <c r="L456" s="56"/>
      <c r="M456" s="57"/>
      <c r="N456" s="58"/>
      <c r="O456" s="108"/>
      <c r="P456" s="68"/>
      <c r="Q456" s="68"/>
      <c r="R456" s="69"/>
    </row>
    <row r="457" spans="1:18" hidden="1">
      <c r="A457" s="51"/>
      <c r="B457" s="84"/>
      <c r="C457" s="85"/>
      <c r="D457" s="21"/>
      <c r="E457" s="27"/>
      <c r="F457" s="54"/>
      <c r="G457" s="50"/>
      <c r="H457" s="50"/>
      <c r="I457" s="50"/>
      <c r="K457" s="55"/>
      <c r="L457" s="56"/>
      <c r="M457" s="57"/>
      <c r="N457" s="58"/>
    </row>
    <row r="458" spans="1:18" hidden="1">
      <c r="A458" s="51"/>
      <c r="B458" s="84"/>
      <c r="C458" s="86"/>
      <c r="D458" s="21"/>
      <c r="E458" s="27"/>
      <c r="F458" s="54"/>
      <c r="G458" s="50"/>
      <c r="H458" s="50"/>
      <c r="I458" s="50"/>
      <c r="K458" s="60"/>
      <c r="L458" s="56"/>
      <c r="M458" s="57"/>
      <c r="N458" s="58"/>
    </row>
    <row r="459" spans="1:18" hidden="1">
      <c r="A459" s="51"/>
      <c r="B459" s="84"/>
      <c r="C459" s="85"/>
      <c r="D459" s="21"/>
      <c r="E459" s="27"/>
      <c r="F459" s="54"/>
      <c r="G459" s="50"/>
      <c r="H459" s="50"/>
      <c r="I459" s="50"/>
      <c r="K459" s="55"/>
      <c r="L459" s="56"/>
      <c r="M459" s="57"/>
      <c r="N459" s="58"/>
    </row>
    <row r="460" spans="1:18" hidden="1">
      <c r="A460" s="51"/>
      <c r="B460" s="84"/>
      <c r="C460" s="86"/>
      <c r="D460" s="21"/>
      <c r="E460" s="27"/>
      <c r="F460" s="54"/>
      <c r="G460" s="50"/>
      <c r="H460" s="50"/>
      <c r="I460" s="50"/>
      <c r="K460" s="60"/>
      <c r="L460" s="56"/>
      <c r="M460" s="57"/>
      <c r="N460" s="58"/>
    </row>
    <row r="461" spans="1:18" hidden="1">
      <c r="A461" s="51"/>
      <c r="B461" s="84"/>
      <c r="C461" s="85"/>
      <c r="D461" s="21"/>
      <c r="E461" s="27"/>
      <c r="F461" s="54"/>
      <c r="G461" s="50"/>
      <c r="H461" s="50"/>
      <c r="I461" s="50"/>
      <c r="K461" s="55"/>
      <c r="L461" s="56"/>
      <c r="M461" s="57"/>
      <c r="N461" s="58"/>
    </row>
    <row r="462" spans="1:18" hidden="1">
      <c r="A462" s="51"/>
      <c r="B462" s="84"/>
      <c r="C462" s="85"/>
      <c r="D462" s="21"/>
      <c r="E462" s="27"/>
      <c r="F462" s="54"/>
      <c r="G462" s="50"/>
      <c r="H462" s="50"/>
      <c r="I462" s="50"/>
      <c r="K462" s="55"/>
      <c r="L462" s="56"/>
      <c r="M462" s="57"/>
      <c r="N462" s="58"/>
    </row>
    <row r="463" spans="1:18" hidden="1">
      <c r="A463" s="51"/>
      <c r="B463" s="84"/>
      <c r="C463" s="85"/>
      <c r="D463" s="21"/>
      <c r="E463" s="27"/>
      <c r="F463" s="54"/>
      <c r="G463" s="50"/>
      <c r="H463" s="50"/>
      <c r="I463" s="50"/>
      <c r="K463" s="55"/>
      <c r="L463" s="56"/>
      <c r="M463" s="57"/>
      <c r="N463" s="58"/>
    </row>
    <row r="464" spans="1:18" hidden="1">
      <c r="A464" s="51"/>
      <c r="B464" s="84"/>
      <c r="C464" s="85"/>
      <c r="D464" s="61"/>
      <c r="E464" s="62"/>
      <c r="F464" s="63"/>
      <c r="G464" s="50"/>
      <c r="H464" s="50"/>
      <c r="I464" s="50"/>
      <c r="K464" s="55"/>
      <c r="L464" s="61"/>
      <c r="M464" s="62"/>
      <c r="N464" s="63"/>
    </row>
    <row r="465" spans="1:28" ht="17.25" hidden="1" thickBot="1">
      <c r="A465" s="71"/>
      <c r="B465" s="88"/>
      <c r="C465" s="89"/>
      <c r="D465" s="74"/>
      <c r="E465" s="90"/>
      <c r="F465" s="91"/>
      <c r="G465" s="50"/>
      <c r="H465" s="50"/>
      <c r="I465" s="50"/>
      <c r="K465" s="77"/>
      <c r="L465" s="68"/>
      <c r="M465" s="78"/>
      <c r="N465" s="69"/>
      <c r="S465" s="156"/>
      <c r="T465" s="156"/>
      <c r="U465" s="156"/>
    </row>
    <row r="466" spans="1:28" s="1" customFormat="1" ht="17.25" hidden="1" thickBot="1">
      <c r="A466" s="111"/>
      <c r="B466" s="92"/>
      <c r="C466" s="80"/>
      <c r="D466" s="80"/>
      <c r="E466" s="92"/>
      <c r="F466" s="92"/>
      <c r="G466" s="92"/>
      <c r="H466" s="92"/>
      <c r="I466" s="92"/>
      <c r="J466" s="80"/>
      <c r="K466" s="80"/>
      <c r="L466" s="80"/>
      <c r="M466" s="92"/>
      <c r="N466" s="92"/>
      <c r="O466" s="80"/>
      <c r="P466" s="80"/>
      <c r="Q466" s="80"/>
      <c r="R466" s="92"/>
    </row>
    <row r="467" spans="1:28" hidden="1">
      <c r="A467" s="39"/>
      <c r="B467" s="112"/>
      <c r="C467" s="83"/>
      <c r="D467" s="42"/>
      <c r="E467" s="43"/>
      <c r="F467" s="44"/>
      <c r="G467" s="50"/>
      <c r="H467" s="50"/>
      <c r="I467" s="50"/>
      <c r="K467" s="45"/>
      <c r="L467" s="46"/>
      <c r="M467" s="47"/>
      <c r="N467" s="48"/>
      <c r="T467" s="145"/>
      <c r="U467" s="145"/>
      <c r="V467" s="145"/>
      <c r="W467" s="145"/>
      <c r="X467" s="145"/>
      <c r="Y467" s="145"/>
      <c r="Z467" s="145"/>
      <c r="AA467" s="145"/>
      <c r="AB467" s="145"/>
    </row>
    <row r="468" spans="1:28" hidden="1">
      <c r="A468" s="51"/>
      <c r="B468" s="84"/>
      <c r="C468" s="85"/>
      <c r="D468" s="21"/>
      <c r="E468" s="27"/>
      <c r="F468" s="54"/>
      <c r="G468" s="50"/>
      <c r="H468" s="50"/>
      <c r="I468" s="50"/>
      <c r="K468" s="55"/>
      <c r="L468" s="56"/>
      <c r="M468" s="57"/>
      <c r="N468" s="58"/>
      <c r="T468" s="145"/>
      <c r="U468" s="145"/>
      <c r="V468" s="145"/>
      <c r="W468" s="145"/>
      <c r="X468" s="145"/>
      <c r="Y468" s="145"/>
      <c r="Z468" s="145"/>
      <c r="AA468" s="145"/>
      <c r="AB468" s="145"/>
    </row>
    <row r="469" spans="1:28" hidden="1">
      <c r="A469" s="51"/>
      <c r="B469" s="84"/>
      <c r="C469" s="85"/>
      <c r="D469" s="21"/>
      <c r="E469" s="27"/>
      <c r="F469" s="54"/>
      <c r="G469" s="50"/>
      <c r="H469" s="50"/>
      <c r="I469" s="50"/>
      <c r="K469" s="55"/>
      <c r="L469" s="56"/>
      <c r="M469" s="57"/>
      <c r="N469" s="58"/>
      <c r="T469" s="145"/>
      <c r="U469" s="145"/>
      <c r="V469" s="145"/>
      <c r="W469" s="145"/>
      <c r="X469" s="145"/>
      <c r="Y469" s="145"/>
      <c r="Z469" s="145"/>
      <c r="AA469" s="145"/>
      <c r="AB469" s="145"/>
    </row>
    <row r="470" spans="1:28" hidden="1">
      <c r="A470" s="51"/>
      <c r="B470" s="84"/>
      <c r="C470" s="85"/>
      <c r="D470" s="21"/>
      <c r="E470" s="27"/>
      <c r="F470" s="54"/>
      <c r="G470" s="50"/>
      <c r="H470" s="50"/>
      <c r="I470" s="50"/>
      <c r="K470" s="55"/>
      <c r="L470" s="56"/>
      <c r="M470" s="57"/>
      <c r="N470" s="58"/>
      <c r="T470" s="145"/>
      <c r="U470" s="145"/>
      <c r="V470" s="145"/>
      <c r="W470" s="145"/>
      <c r="X470" s="145"/>
      <c r="Y470" s="145"/>
      <c r="Z470" s="145"/>
      <c r="AA470" s="145"/>
      <c r="AB470" s="145"/>
    </row>
    <row r="471" spans="1:28" hidden="1">
      <c r="A471" s="51"/>
      <c r="B471" s="84"/>
      <c r="C471" s="85"/>
      <c r="D471" s="64"/>
      <c r="E471" s="65"/>
      <c r="F471" s="66"/>
      <c r="G471" s="50"/>
      <c r="H471" s="50"/>
      <c r="I471" s="50"/>
      <c r="K471" s="55"/>
      <c r="L471" s="64"/>
      <c r="M471" s="65"/>
      <c r="N471" s="66"/>
      <c r="T471" s="145"/>
      <c r="U471" s="145"/>
      <c r="V471" s="145"/>
      <c r="W471" s="145"/>
      <c r="X471" s="145"/>
      <c r="Y471" s="145"/>
      <c r="Z471" s="145"/>
      <c r="AA471" s="145"/>
      <c r="AB471" s="145"/>
    </row>
    <row r="472" spans="1:28" hidden="1">
      <c r="A472" s="51"/>
      <c r="B472" s="84"/>
      <c r="C472" s="85"/>
      <c r="D472" s="21"/>
      <c r="E472" s="27"/>
      <c r="F472" s="54"/>
      <c r="G472" s="50"/>
      <c r="H472" s="50"/>
      <c r="I472" s="50"/>
      <c r="K472" s="55"/>
      <c r="L472" s="56"/>
      <c r="M472" s="57"/>
      <c r="N472" s="58"/>
      <c r="T472" s="145"/>
      <c r="U472" s="145"/>
      <c r="V472" s="145"/>
      <c r="W472" s="145"/>
      <c r="X472" s="145"/>
      <c r="Y472" s="145"/>
      <c r="Z472" s="145"/>
      <c r="AA472" s="145"/>
      <c r="AB472" s="145"/>
    </row>
    <row r="473" spans="1:28" hidden="1">
      <c r="A473" s="51"/>
      <c r="B473" s="84"/>
      <c r="C473" s="85"/>
      <c r="D473" s="21"/>
      <c r="E473" s="27"/>
      <c r="F473" s="54"/>
      <c r="G473" s="50"/>
      <c r="H473" s="50"/>
      <c r="I473" s="50"/>
      <c r="K473" s="55"/>
      <c r="L473" s="56"/>
      <c r="M473" s="57"/>
      <c r="N473" s="58"/>
      <c r="T473" s="145"/>
      <c r="U473" s="145"/>
      <c r="V473" s="145"/>
      <c r="W473" s="145"/>
      <c r="X473" s="145"/>
      <c r="Y473" s="145"/>
      <c r="Z473" s="145"/>
      <c r="AA473" s="145"/>
      <c r="AB473" s="145"/>
    </row>
    <row r="474" spans="1:28" hidden="1">
      <c r="A474" s="51"/>
      <c r="B474" s="84"/>
      <c r="C474" s="85"/>
      <c r="D474" s="21"/>
      <c r="E474" s="27"/>
      <c r="F474" s="54"/>
      <c r="G474" s="50"/>
      <c r="H474" s="50"/>
      <c r="I474" s="50"/>
      <c r="K474" s="55"/>
      <c r="L474" s="56"/>
      <c r="M474" s="57"/>
      <c r="N474" s="58"/>
      <c r="T474" s="145"/>
      <c r="U474" s="145"/>
      <c r="V474" s="145"/>
      <c r="W474" s="145"/>
      <c r="X474" s="145"/>
      <c r="Y474" s="145"/>
      <c r="Z474" s="145"/>
      <c r="AA474" s="145"/>
      <c r="AB474" s="145"/>
    </row>
    <row r="475" spans="1:28" ht="17.25" hidden="1" thickBot="1">
      <c r="A475" s="51"/>
      <c r="B475" s="84"/>
      <c r="C475" s="85"/>
      <c r="D475" s="21"/>
      <c r="E475" s="27"/>
      <c r="F475" s="54"/>
      <c r="G475" s="50"/>
      <c r="H475" s="50"/>
      <c r="I475" s="50"/>
      <c r="K475" s="55"/>
      <c r="L475" s="56"/>
      <c r="M475" s="57"/>
      <c r="N475" s="58"/>
      <c r="T475" s="145"/>
      <c r="U475" s="145"/>
      <c r="V475" s="145"/>
      <c r="W475" s="145"/>
      <c r="X475" s="145"/>
      <c r="Y475" s="145"/>
      <c r="Z475" s="145"/>
      <c r="AA475" s="145"/>
      <c r="AB475" s="145"/>
    </row>
    <row r="476" spans="1:28" ht="15.75" hidden="1" customHeight="1">
      <c r="A476" s="51"/>
      <c r="B476" s="84"/>
      <c r="C476" s="86"/>
      <c r="D476" s="21"/>
      <c r="E476" s="27"/>
      <c r="F476" s="54"/>
      <c r="G476" s="50"/>
      <c r="H476" s="50"/>
      <c r="I476" s="50"/>
      <c r="K476" s="60"/>
      <c r="L476" s="56"/>
      <c r="M476" s="57"/>
      <c r="N476" s="87"/>
      <c r="O476" s="45"/>
      <c r="P476" s="46"/>
      <c r="Q476" s="46"/>
      <c r="R476" s="48"/>
      <c r="T476" s="145"/>
      <c r="U476" s="145"/>
      <c r="V476" s="145"/>
      <c r="W476" s="145"/>
      <c r="X476" s="145"/>
      <c r="Y476" s="145"/>
      <c r="Z476" s="145"/>
      <c r="AA476" s="145"/>
      <c r="AB476" s="145"/>
    </row>
    <row r="477" spans="1:28" ht="15.75" hidden="1" customHeight="1">
      <c r="A477" s="51"/>
      <c r="B477" s="84"/>
      <c r="C477" s="85"/>
      <c r="D477" s="21"/>
      <c r="E477" s="27"/>
      <c r="F477" s="54"/>
      <c r="G477" s="50"/>
      <c r="H477" s="50"/>
      <c r="I477" s="50"/>
      <c r="K477" s="55"/>
      <c r="L477" s="56"/>
      <c r="M477" s="57"/>
      <c r="N477" s="87"/>
      <c r="O477" s="55"/>
      <c r="P477" s="56"/>
      <c r="Q477" s="56"/>
      <c r="R477" s="58"/>
      <c r="T477" s="145"/>
      <c r="U477" s="145"/>
      <c r="V477" s="145"/>
      <c r="W477" s="145"/>
      <c r="X477" s="145"/>
      <c r="Y477" s="145"/>
      <c r="Z477" s="145"/>
      <c r="AA477" s="145"/>
      <c r="AB477" s="145"/>
    </row>
    <row r="478" spans="1:28" ht="15.75" hidden="1" customHeight="1" thickBot="1">
      <c r="A478" s="51"/>
      <c r="B478" s="84"/>
      <c r="C478" s="85"/>
      <c r="D478" s="21"/>
      <c r="E478" s="27"/>
      <c r="F478" s="54"/>
      <c r="G478" s="50"/>
      <c r="H478" s="50"/>
      <c r="I478" s="50"/>
      <c r="K478" s="55"/>
      <c r="L478" s="56"/>
      <c r="M478" s="57"/>
      <c r="N478" s="87"/>
      <c r="O478" s="67"/>
      <c r="P478" s="68"/>
      <c r="Q478" s="68"/>
      <c r="R478" s="69"/>
      <c r="T478" s="145"/>
      <c r="U478" s="145"/>
      <c r="V478" s="145"/>
      <c r="W478" s="145"/>
      <c r="X478" s="145"/>
      <c r="Y478" s="145"/>
      <c r="Z478" s="145"/>
      <c r="AA478" s="145"/>
      <c r="AB478" s="145"/>
    </row>
    <row r="479" spans="1:28" ht="15.75" hidden="1" customHeight="1">
      <c r="A479" s="51"/>
      <c r="B479" s="84"/>
      <c r="C479" s="85"/>
      <c r="D479" s="21"/>
      <c r="E479" s="27"/>
      <c r="F479" s="54"/>
      <c r="G479" s="50"/>
      <c r="H479" s="50"/>
      <c r="I479" s="50"/>
      <c r="K479" s="55"/>
      <c r="L479" s="61"/>
      <c r="M479" s="62"/>
      <c r="N479" s="63"/>
      <c r="T479" s="145"/>
      <c r="U479" s="145"/>
      <c r="V479" s="145"/>
      <c r="W479" s="145"/>
      <c r="X479" s="145"/>
      <c r="Y479" s="145"/>
      <c r="Z479" s="145"/>
      <c r="AA479" s="145"/>
      <c r="AB479" s="145"/>
    </row>
    <row r="480" spans="1:28" ht="15.75" hidden="1" customHeight="1">
      <c r="A480" s="51"/>
      <c r="B480" s="84"/>
      <c r="C480" s="85"/>
      <c r="D480" s="21"/>
      <c r="E480" s="27"/>
      <c r="F480" s="54"/>
      <c r="G480" s="50"/>
      <c r="H480" s="50"/>
      <c r="I480" s="50"/>
      <c r="K480" s="55"/>
      <c r="L480" s="56"/>
      <c r="M480" s="57"/>
      <c r="N480" s="58"/>
      <c r="T480" s="49"/>
      <c r="U480" s="141"/>
      <c r="V480" s="142"/>
      <c r="W480" s="142"/>
      <c r="X480" s="141"/>
      <c r="Y480" s="140"/>
      <c r="Z480" s="143"/>
      <c r="AA480" s="144"/>
      <c r="AB480" s="144"/>
    </row>
    <row r="481" spans="1:28" ht="15.75" hidden="1" customHeight="1">
      <c r="A481" s="51"/>
      <c r="B481" s="84"/>
      <c r="C481" s="86"/>
      <c r="D481" s="21"/>
      <c r="E481" s="137"/>
      <c r="F481" s="54"/>
      <c r="G481" s="50"/>
      <c r="H481" s="50"/>
      <c r="I481" s="50"/>
      <c r="K481" s="60"/>
      <c r="L481" s="56"/>
      <c r="M481" s="57"/>
      <c r="N481" s="58"/>
      <c r="T481" s="49"/>
      <c r="U481" s="141"/>
      <c r="V481" s="142"/>
      <c r="W481" s="142"/>
      <c r="X481" s="141"/>
      <c r="Y481" s="140"/>
      <c r="Z481" s="143"/>
      <c r="AA481" s="144"/>
      <c r="AB481" s="144"/>
    </row>
    <row r="482" spans="1:28" hidden="1">
      <c r="A482" s="51"/>
      <c r="B482" s="84"/>
      <c r="C482" s="86"/>
      <c r="D482" s="21"/>
      <c r="E482" s="27"/>
      <c r="F482" s="54"/>
      <c r="G482" s="50"/>
      <c r="H482" s="50"/>
      <c r="I482" s="50"/>
      <c r="K482" s="60"/>
      <c r="L482" s="56"/>
      <c r="M482" s="57"/>
      <c r="N482" s="58"/>
      <c r="T482" s="1"/>
      <c r="U482" s="157"/>
    </row>
    <row r="483" spans="1:28" hidden="1">
      <c r="A483" s="51"/>
      <c r="B483" s="84"/>
      <c r="C483" s="85"/>
      <c r="D483" s="21"/>
      <c r="E483" s="27"/>
      <c r="F483" s="54"/>
      <c r="G483" s="50"/>
      <c r="H483" s="50"/>
      <c r="I483" s="50"/>
      <c r="K483" s="55"/>
      <c r="L483" s="56"/>
      <c r="M483" s="57"/>
      <c r="N483" s="58"/>
    </row>
    <row r="484" spans="1:28" hidden="1">
      <c r="A484" s="51"/>
      <c r="B484" s="84"/>
      <c r="C484" s="86"/>
      <c r="D484" s="21"/>
      <c r="E484" s="27"/>
      <c r="F484" s="54"/>
      <c r="G484" s="50"/>
      <c r="H484" s="50"/>
      <c r="I484" s="50"/>
      <c r="K484" s="60"/>
      <c r="L484" s="56"/>
      <c r="M484" s="57"/>
      <c r="N484" s="58"/>
    </row>
    <row r="485" spans="1:28" hidden="1">
      <c r="A485" s="51"/>
      <c r="B485" s="84"/>
      <c r="C485" s="85"/>
      <c r="D485" s="21"/>
      <c r="E485" s="27"/>
      <c r="F485" s="54"/>
      <c r="G485" s="50"/>
      <c r="H485" s="50"/>
      <c r="I485" s="50"/>
      <c r="K485" s="55"/>
      <c r="L485" s="56"/>
      <c r="M485" s="57"/>
      <c r="N485" s="58"/>
    </row>
    <row r="486" spans="1:28" ht="17.25" hidden="1" thickBot="1">
      <c r="A486" s="115"/>
      <c r="B486" s="116"/>
      <c r="C486" s="89"/>
      <c r="D486" s="74"/>
      <c r="E486" s="90"/>
      <c r="F486" s="91"/>
      <c r="G486" s="50"/>
      <c r="H486" s="50"/>
      <c r="I486" s="50"/>
      <c r="K486" s="77"/>
      <c r="L486" s="68"/>
      <c r="M486" s="78"/>
      <c r="N486" s="69"/>
      <c r="S486" s="156"/>
      <c r="T486" s="156"/>
      <c r="U486" s="156"/>
    </row>
    <row r="487" spans="1:28" ht="17.25" hidden="1" thickBot="1">
      <c r="A487" s="117"/>
      <c r="B487" s="34"/>
      <c r="K487" s="80"/>
      <c r="L487" s="80"/>
      <c r="M487" s="92"/>
      <c r="N487" s="92"/>
    </row>
    <row r="488" spans="1:28" hidden="1">
      <c r="A488" s="39"/>
      <c r="B488" s="112"/>
      <c r="C488" s="83"/>
      <c r="D488" s="42"/>
      <c r="E488" s="43"/>
      <c r="F488" s="44"/>
      <c r="G488" s="50"/>
      <c r="H488" s="50"/>
      <c r="I488" s="50"/>
      <c r="K488" s="45"/>
      <c r="L488" s="46"/>
      <c r="M488" s="47"/>
      <c r="N488" s="48"/>
    </row>
    <row r="489" spans="1:28" hidden="1">
      <c r="A489" s="51"/>
      <c r="B489" s="84"/>
      <c r="C489" s="86"/>
      <c r="D489" s="21"/>
      <c r="E489" s="27"/>
      <c r="F489" s="54"/>
      <c r="G489" s="50"/>
      <c r="H489" s="50"/>
      <c r="I489" s="50"/>
      <c r="K489" s="60"/>
      <c r="L489" s="56"/>
      <c r="M489" s="57"/>
      <c r="N489" s="58"/>
    </row>
    <row r="490" spans="1:28" hidden="1">
      <c r="A490" s="51"/>
      <c r="B490" s="84"/>
      <c r="C490" s="85"/>
      <c r="D490" s="21"/>
      <c r="E490" s="27"/>
      <c r="F490" s="54"/>
      <c r="G490" s="50"/>
      <c r="H490" s="50"/>
      <c r="I490" s="50"/>
      <c r="K490" s="55"/>
      <c r="L490" s="56"/>
      <c r="M490" s="57"/>
      <c r="N490" s="58"/>
    </row>
    <row r="491" spans="1:28" hidden="1">
      <c r="A491" s="51"/>
      <c r="B491" s="84"/>
      <c r="C491" s="85"/>
      <c r="D491" s="21"/>
      <c r="E491" s="27"/>
      <c r="F491" s="54"/>
      <c r="G491" s="50"/>
      <c r="H491" s="50"/>
      <c r="I491" s="50"/>
      <c r="K491" s="55"/>
      <c r="L491" s="120"/>
      <c r="M491" s="62"/>
      <c r="N491" s="63"/>
    </row>
    <row r="492" spans="1:28" ht="17.25" hidden="1" thickBot="1">
      <c r="A492" s="51"/>
      <c r="B492" s="84"/>
      <c r="C492" s="85"/>
      <c r="D492" s="21"/>
      <c r="E492" s="27"/>
      <c r="F492" s="54"/>
      <c r="G492" s="50"/>
      <c r="H492" s="50"/>
      <c r="I492" s="50"/>
      <c r="K492" s="55"/>
      <c r="L492" s="56"/>
      <c r="M492" s="57"/>
      <c r="N492" s="58"/>
    </row>
    <row r="493" spans="1:28" hidden="1">
      <c r="A493" s="51"/>
      <c r="B493" s="84"/>
      <c r="C493" s="86"/>
      <c r="D493" s="21"/>
      <c r="E493" s="27"/>
      <c r="F493" s="54"/>
      <c r="G493" s="50"/>
      <c r="H493" s="50"/>
      <c r="I493" s="50"/>
      <c r="K493" s="60"/>
      <c r="L493" s="56"/>
      <c r="M493" s="57"/>
      <c r="N493" s="87"/>
      <c r="O493" s="45"/>
      <c r="P493" s="46"/>
      <c r="Q493" s="46"/>
      <c r="R493" s="48"/>
    </row>
    <row r="494" spans="1:28" hidden="1">
      <c r="A494" s="51"/>
      <c r="B494" s="84"/>
      <c r="C494" s="85"/>
      <c r="D494" s="85"/>
      <c r="E494" s="138"/>
      <c r="F494" s="139"/>
      <c r="G494" s="50"/>
      <c r="H494" s="50"/>
      <c r="I494" s="50"/>
      <c r="K494" s="55"/>
      <c r="L494" s="56"/>
      <c r="M494" s="57"/>
      <c r="N494" s="87"/>
      <c r="O494" s="55"/>
      <c r="P494" s="56"/>
      <c r="Q494" s="56"/>
      <c r="R494" s="58"/>
    </row>
    <row r="495" spans="1:28" ht="17.25" hidden="1" thickBot="1">
      <c r="A495" s="51"/>
      <c r="B495" s="84"/>
      <c r="C495" s="85"/>
      <c r="D495" s="21"/>
      <c r="E495" s="27"/>
      <c r="F495" s="54"/>
      <c r="G495" s="50"/>
      <c r="H495" s="50"/>
      <c r="I495" s="50"/>
      <c r="K495" s="55"/>
      <c r="L495" s="56"/>
      <c r="M495" s="57"/>
      <c r="N495" s="87"/>
      <c r="O495" s="67"/>
      <c r="P495" s="68"/>
      <c r="Q495" s="68"/>
      <c r="R495" s="69"/>
    </row>
    <row r="496" spans="1:28" hidden="1">
      <c r="A496" s="51"/>
      <c r="B496" s="84"/>
      <c r="C496" s="85"/>
      <c r="D496" s="21"/>
      <c r="E496" s="27"/>
      <c r="F496" s="54"/>
      <c r="G496" s="50"/>
      <c r="H496" s="50"/>
      <c r="I496" s="50"/>
      <c r="K496" s="55"/>
      <c r="L496" s="56"/>
      <c r="M496" s="57"/>
      <c r="N496" s="58"/>
    </row>
    <row r="497" spans="1:21" hidden="1">
      <c r="A497" s="51"/>
      <c r="B497" s="84"/>
      <c r="C497" s="86"/>
      <c r="D497" s="21"/>
      <c r="E497" s="27"/>
      <c r="F497" s="54"/>
      <c r="G497" s="50"/>
      <c r="H497" s="50"/>
      <c r="I497" s="50"/>
      <c r="K497" s="60"/>
      <c r="L497" s="56"/>
      <c r="M497" s="57"/>
      <c r="N497" s="58"/>
    </row>
    <row r="498" spans="1:21" hidden="1">
      <c r="A498" s="51"/>
      <c r="B498" s="84"/>
      <c r="C498" s="85"/>
      <c r="D498" s="21"/>
      <c r="E498" s="27"/>
      <c r="F498" s="54"/>
      <c r="G498" s="50"/>
      <c r="H498" s="50"/>
      <c r="I498" s="50"/>
      <c r="K498" s="55"/>
      <c r="L498" s="56"/>
      <c r="M498" s="57"/>
      <c r="N498" s="58"/>
    </row>
    <row r="499" spans="1:21" hidden="1">
      <c r="A499" s="51"/>
      <c r="B499" s="84"/>
      <c r="C499" s="86"/>
      <c r="D499" s="21"/>
      <c r="E499" s="27"/>
      <c r="F499" s="54"/>
      <c r="G499" s="50"/>
      <c r="H499" s="50"/>
      <c r="I499" s="50"/>
      <c r="K499" s="55"/>
      <c r="L499" s="56"/>
      <c r="M499" s="57"/>
      <c r="N499" s="58"/>
    </row>
    <row r="500" spans="1:21" hidden="1">
      <c r="A500" s="51"/>
      <c r="B500" s="84"/>
      <c r="C500" s="85"/>
      <c r="D500" s="21"/>
      <c r="E500" s="27"/>
      <c r="F500" s="54"/>
      <c r="G500" s="50"/>
      <c r="H500" s="50"/>
      <c r="I500" s="50"/>
      <c r="K500" s="55"/>
      <c r="L500" s="56"/>
      <c r="M500" s="57"/>
      <c r="N500" s="58"/>
    </row>
    <row r="501" spans="1:21" hidden="1">
      <c r="A501" s="51"/>
      <c r="B501" s="84"/>
      <c r="C501" s="85"/>
      <c r="D501" s="21"/>
      <c r="E501" s="27"/>
      <c r="F501" s="54"/>
      <c r="G501" s="50"/>
      <c r="H501" s="50"/>
      <c r="I501" s="50"/>
      <c r="K501" s="55"/>
      <c r="L501" s="56"/>
      <c r="M501" s="57"/>
      <c r="N501" s="58"/>
    </row>
    <row r="502" spans="1:21" hidden="1">
      <c r="A502" s="51"/>
      <c r="B502" s="84"/>
      <c r="C502" s="85"/>
      <c r="D502" s="21"/>
      <c r="E502" s="27"/>
      <c r="F502" s="54"/>
      <c r="G502" s="50"/>
      <c r="H502" s="50"/>
      <c r="I502" s="50"/>
      <c r="K502" s="55"/>
      <c r="L502" s="56"/>
      <c r="M502" s="57"/>
      <c r="N502" s="58"/>
    </row>
    <row r="503" spans="1:21" ht="17.25" hidden="1" thickBot="1">
      <c r="A503" s="115"/>
      <c r="B503" s="116"/>
      <c r="C503" s="89"/>
      <c r="D503" s="74"/>
      <c r="E503" s="90"/>
      <c r="F503" s="91"/>
      <c r="G503" s="50"/>
      <c r="H503" s="50"/>
      <c r="I503" s="50"/>
      <c r="K503" s="77"/>
      <c r="L503" s="68"/>
      <c r="M503" s="78"/>
      <c r="N503" s="69"/>
      <c r="S503" s="158"/>
      <c r="T503" s="158"/>
      <c r="U503" s="158"/>
    </row>
    <row r="504" spans="1:21" ht="17.25" hidden="1" thickBot="1">
      <c r="A504" s="117"/>
      <c r="B504" s="34"/>
      <c r="K504" s="80"/>
      <c r="L504" s="80"/>
      <c r="M504" s="92"/>
      <c r="N504" s="92"/>
    </row>
    <row r="505" spans="1:21" hidden="1">
      <c r="A505" s="39"/>
      <c r="B505" s="112"/>
      <c r="C505" s="83"/>
      <c r="D505" s="42"/>
      <c r="E505" s="43"/>
      <c r="F505" s="44"/>
      <c r="G505" s="50"/>
      <c r="H505" s="50"/>
      <c r="I505" s="50"/>
      <c r="K505" s="45"/>
      <c r="L505" s="46"/>
      <c r="M505" s="47"/>
      <c r="N505" s="48"/>
    </row>
    <row r="506" spans="1:21" hidden="1">
      <c r="A506" s="51"/>
      <c r="B506" s="84"/>
      <c r="C506" s="85"/>
      <c r="D506" s="21"/>
      <c r="E506" s="27"/>
      <c r="F506" s="54"/>
      <c r="G506" s="50"/>
      <c r="H506" s="50"/>
      <c r="I506" s="50"/>
      <c r="K506" s="55"/>
      <c r="L506" s="56"/>
      <c r="M506" s="57"/>
      <c r="N506" s="58"/>
    </row>
    <row r="507" spans="1:21" hidden="1">
      <c r="A507" s="51"/>
      <c r="B507" s="84"/>
      <c r="C507" s="86"/>
      <c r="D507" s="21"/>
      <c r="E507" s="27"/>
      <c r="F507" s="54"/>
      <c r="G507" s="50"/>
      <c r="H507" s="50"/>
      <c r="I507" s="50"/>
      <c r="K507" s="60"/>
      <c r="L507" s="56"/>
      <c r="M507" s="57"/>
      <c r="N507" s="58"/>
    </row>
    <row r="508" spans="1:21" hidden="1">
      <c r="A508" s="51"/>
      <c r="B508" s="84"/>
      <c r="C508" s="85"/>
      <c r="D508" s="21"/>
      <c r="E508" s="27"/>
      <c r="F508" s="54"/>
      <c r="G508" s="50"/>
      <c r="H508" s="50"/>
      <c r="I508" s="50"/>
      <c r="K508" s="55"/>
      <c r="L508" s="56"/>
      <c r="M508" s="57"/>
      <c r="N508" s="58"/>
    </row>
    <row r="509" spans="1:21" hidden="1">
      <c r="A509" s="51"/>
      <c r="B509" s="84"/>
      <c r="C509" s="85"/>
      <c r="D509" s="21"/>
      <c r="E509" s="27"/>
      <c r="F509" s="54"/>
      <c r="G509" s="50"/>
      <c r="H509" s="50"/>
      <c r="I509" s="50"/>
      <c r="K509" s="55"/>
      <c r="L509" s="56"/>
      <c r="M509" s="57"/>
      <c r="N509" s="58"/>
    </row>
    <row r="510" spans="1:21" hidden="1">
      <c r="A510" s="51"/>
      <c r="B510" s="84"/>
      <c r="C510" s="85"/>
      <c r="D510" s="21"/>
      <c r="E510" s="27"/>
      <c r="F510" s="54"/>
      <c r="G510" s="50"/>
      <c r="H510" s="50"/>
      <c r="I510" s="50"/>
      <c r="K510" s="55"/>
      <c r="L510" s="56"/>
      <c r="M510" s="57"/>
      <c r="N510" s="58"/>
    </row>
    <row r="511" spans="1:21" hidden="1">
      <c r="A511" s="51"/>
      <c r="B511" s="84"/>
      <c r="C511" s="85"/>
      <c r="D511" s="21"/>
      <c r="E511" s="27"/>
      <c r="F511" s="54"/>
      <c r="G511" s="50"/>
      <c r="H511" s="50"/>
      <c r="I511" s="50"/>
      <c r="K511" s="55"/>
      <c r="L511" s="56"/>
      <c r="M511" s="57"/>
      <c r="N511" s="58"/>
    </row>
    <row r="512" spans="1:21" hidden="1">
      <c r="A512" s="51"/>
      <c r="B512" s="84"/>
      <c r="C512" s="85"/>
      <c r="D512" s="21"/>
      <c r="E512" s="27"/>
      <c r="F512" s="54"/>
      <c r="G512" s="50"/>
      <c r="H512" s="50"/>
      <c r="I512" s="50"/>
      <c r="K512" s="55"/>
      <c r="L512" s="56"/>
      <c r="M512" s="57"/>
      <c r="N512" s="58"/>
    </row>
    <row r="513" spans="1:14" hidden="1">
      <c r="A513" s="51"/>
      <c r="B513" s="84"/>
      <c r="C513" s="85"/>
      <c r="D513" s="21"/>
      <c r="E513" s="27"/>
      <c r="F513" s="54"/>
      <c r="G513" s="50"/>
      <c r="H513" s="50"/>
      <c r="I513" s="50"/>
      <c r="K513" s="55"/>
      <c r="L513" s="56"/>
      <c r="M513" s="57"/>
      <c r="N513" s="58"/>
    </row>
    <row r="514" spans="1:14" hidden="1">
      <c r="A514" s="51"/>
      <c r="B514" s="84"/>
      <c r="C514" s="85"/>
      <c r="D514" s="21"/>
      <c r="E514" s="27"/>
      <c r="F514" s="54"/>
      <c r="G514" s="50"/>
      <c r="H514" s="50"/>
      <c r="I514" s="50"/>
      <c r="K514" s="55"/>
      <c r="L514" s="56"/>
      <c r="M514" s="57"/>
      <c r="N514" s="58"/>
    </row>
    <row r="515" spans="1:14" hidden="1">
      <c r="A515" s="51"/>
      <c r="B515" s="84"/>
      <c r="C515" s="85"/>
      <c r="D515" s="21"/>
      <c r="E515" s="27"/>
      <c r="F515" s="54"/>
      <c r="G515" s="50"/>
      <c r="H515" s="50"/>
      <c r="I515" s="50"/>
      <c r="K515" s="55"/>
      <c r="L515" s="56"/>
      <c r="M515" s="57"/>
      <c r="N515" s="58"/>
    </row>
    <row r="516" spans="1:14" hidden="1">
      <c r="A516" s="51"/>
      <c r="B516" s="84"/>
      <c r="C516" s="86"/>
      <c r="D516" s="21"/>
      <c r="E516" s="27"/>
      <c r="F516" s="54"/>
      <c r="G516" s="50"/>
      <c r="H516" s="50"/>
      <c r="I516" s="50"/>
      <c r="K516" s="60"/>
      <c r="L516" s="56"/>
      <c r="M516" s="57"/>
      <c r="N516" s="58"/>
    </row>
    <row r="517" spans="1:14" hidden="1">
      <c r="A517" s="51"/>
      <c r="B517" s="84"/>
      <c r="C517" s="85"/>
      <c r="D517" s="21"/>
      <c r="E517" s="27"/>
      <c r="F517" s="54"/>
      <c r="G517" s="50"/>
      <c r="H517" s="50"/>
      <c r="I517" s="50"/>
      <c r="K517" s="55"/>
      <c r="L517" s="56"/>
      <c r="M517" s="57"/>
      <c r="N517" s="58"/>
    </row>
    <row r="518" spans="1:14" hidden="1">
      <c r="A518" s="51"/>
      <c r="B518" s="84"/>
      <c r="C518" s="85"/>
      <c r="D518" s="21"/>
      <c r="E518" s="27"/>
      <c r="F518" s="54"/>
      <c r="G518" s="50"/>
      <c r="H518" s="50"/>
      <c r="I518" s="50"/>
      <c r="K518" s="55"/>
      <c r="L518" s="56"/>
      <c r="M518" s="57"/>
      <c r="N518" s="58"/>
    </row>
    <row r="519" spans="1:14" hidden="1">
      <c r="A519" s="51"/>
      <c r="B519" s="84"/>
      <c r="C519" s="85"/>
      <c r="D519" s="21"/>
      <c r="E519" s="27"/>
      <c r="F519" s="54"/>
      <c r="G519" s="50"/>
      <c r="H519" s="50"/>
      <c r="I519" s="50"/>
      <c r="K519" s="55"/>
      <c r="L519" s="56"/>
      <c r="M519" s="57"/>
      <c r="N519" s="58"/>
    </row>
    <row r="520" spans="1:14" hidden="1">
      <c r="A520" s="51"/>
      <c r="B520" s="84"/>
      <c r="C520" s="85"/>
      <c r="D520" s="21"/>
      <c r="E520" s="27"/>
      <c r="F520" s="54"/>
      <c r="G520" s="50"/>
      <c r="H520" s="50"/>
      <c r="I520" s="50"/>
      <c r="K520" s="55"/>
      <c r="L520" s="56"/>
      <c r="M520" s="57"/>
      <c r="N520" s="58"/>
    </row>
    <row r="521" spans="1:14" hidden="1">
      <c r="A521" s="51"/>
      <c r="B521" s="84"/>
      <c r="C521" s="86"/>
      <c r="D521" s="21"/>
      <c r="E521" s="27"/>
      <c r="F521" s="54"/>
      <c r="G521" s="50"/>
      <c r="H521" s="50"/>
      <c r="I521" s="50"/>
      <c r="K521" s="60"/>
      <c r="L521" s="56"/>
      <c r="M521" s="57"/>
      <c r="N521" s="58"/>
    </row>
    <row r="522" spans="1:14" hidden="1">
      <c r="A522" s="51"/>
      <c r="B522" s="84"/>
      <c r="C522" s="85"/>
      <c r="D522" s="21"/>
      <c r="E522" s="27"/>
      <c r="F522" s="54"/>
      <c r="G522" s="50"/>
      <c r="H522" s="50"/>
      <c r="I522" s="50"/>
      <c r="K522" s="55"/>
      <c r="L522" s="56"/>
      <c r="M522" s="57"/>
      <c r="N522" s="58"/>
    </row>
    <row r="523" spans="1:14" hidden="1">
      <c r="A523" s="51"/>
      <c r="B523" s="84"/>
      <c r="C523" s="86"/>
      <c r="D523" s="21"/>
      <c r="E523" s="27"/>
      <c r="F523" s="54"/>
      <c r="G523" s="50"/>
      <c r="H523" s="50"/>
      <c r="I523" s="50"/>
      <c r="K523" s="60"/>
      <c r="L523" s="56"/>
      <c r="M523" s="57"/>
      <c r="N523" s="58"/>
    </row>
    <row r="524" spans="1:14" hidden="1">
      <c r="A524" s="51"/>
      <c r="B524" s="84"/>
      <c r="C524" s="85"/>
      <c r="D524" s="21"/>
      <c r="E524" s="27"/>
      <c r="F524" s="54"/>
      <c r="G524" s="50"/>
      <c r="H524" s="50"/>
      <c r="I524" s="50"/>
      <c r="K524" s="55"/>
      <c r="L524" s="56"/>
      <c r="M524" s="57"/>
      <c r="N524" s="58"/>
    </row>
    <row r="525" spans="1:14" hidden="1">
      <c r="A525" s="51"/>
      <c r="B525" s="84"/>
      <c r="C525" s="85"/>
      <c r="D525" s="21"/>
      <c r="E525" s="27"/>
      <c r="F525" s="54"/>
      <c r="G525" s="50"/>
      <c r="H525" s="50"/>
      <c r="I525" s="50"/>
      <c r="K525" s="55"/>
      <c r="L525" s="56"/>
      <c r="M525" s="57"/>
      <c r="N525" s="58"/>
    </row>
    <row r="526" spans="1:14" hidden="1">
      <c r="A526" s="51"/>
      <c r="B526" s="84"/>
      <c r="C526" s="85"/>
      <c r="D526" s="21"/>
      <c r="E526" s="27"/>
      <c r="F526" s="54"/>
      <c r="G526" s="50"/>
      <c r="H526" s="50"/>
      <c r="I526" s="50"/>
      <c r="K526" s="55"/>
      <c r="L526" s="56"/>
      <c r="M526" s="57"/>
      <c r="N526" s="58"/>
    </row>
    <row r="527" spans="1:14" hidden="1">
      <c r="A527" s="51"/>
      <c r="B527" s="84"/>
      <c r="C527" s="85"/>
      <c r="D527" s="61"/>
      <c r="E527" s="62"/>
      <c r="F527" s="63"/>
      <c r="G527" s="50"/>
      <c r="H527" s="50"/>
      <c r="I527" s="50"/>
      <c r="K527" s="55"/>
      <c r="L527" s="56"/>
      <c r="M527" s="57"/>
      <c r="N527" s="58"/>
    </row>
    <row r="528" spans="1:14" ht="17.25" hidden="1" thickBot="1">
      <c r="A528" s="71"/>
      <c r="B528" s="88"/>
      <c r="C528" s="93"/>
      <c r="D528" s="121"/>
      <c r="E528" s="122"/>
      <c r="F528" s="123"/>
      <c r="G528" s="50"/>
      <c r="H528" s="50"/>
      <c r="I528" s="50"/>
      <c r="K528" s="67"/>
      <c r="L528" s="68"/>
      <c r="M528" s="78"/>
      <c r="N528" s="69"/>
    </row>
    <row r="529" hidden="1"/>
  </sheetData>
  <phoneticPr fontId="1" type="noConversion"/>
  <pageMargins left="0.25" right="0.25" top="0.75" bottom="0.75" header="0.3" footer="0.3"/>
  <pageSetup paperSize="9" scale="69" fitToHeight="0" orientation="portrait" r:id="rId1"/>
  <rowBreaks count="8" manualBreakCount="8">
    <brk id="65" max="20" man="1"/>
    <brk id="134" max="20" man="1"/>
    <brk id="196" max="20" man="1"/>
    <brk id="262" max="20" man="1"/>
    <brk id="305" max="20" man="1"/>
    <brk id="355" max="20" man="1"/>
    <brk id="396" max="20" man="1"/>
    <brk id="466" max="20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10910月葷食菜單</vt:lpstr>
      <vt:lpstr>10910月素食菜單</vt:lpstr>
      <vt:lpstr>食材明細</vt:lpstr>
      <vt:lpstr>'10910月素食菜單'!Print_Area</vt:lpstr>
      <vt:lpstr>'10910月葷食菜單'!Print_Area</vt:lpstr>
      <vt:lpstr>食材明細!Print_Area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邱小慧</dc:creator>
  <cp:lastModifiedBy>diet01</cp:lastModifiedBy>
  <cp:lastPrinted>2020-09-18T09:38:52Z</cp:lastPrinted>
  <dcterms:created xsi:type="dcterms:W3CDTF">2020-07-28T02:59:36Z</dcterms:created>
  <dcterms:modified xsi:type="dcterms:W3CDTF">2020-09-28T01:47:06Z</dcterms:modified>
</cp:coreProperties>
</file>